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2024年五河县肉牛养殖技术服务" sheetId="1" r:id="rId1"/>
    <sheet name="确认表"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<sst xmlns="http://schemas.openxmlformats.org/spreadsheetml/2006/main" count="696" uniqueCount="166">
  <si>
    <t>2024年五河县肉牛养殖技术服务推广体系标准化肉牛冷配站点项目审核表</t>
  </si>
  <si>
    <t>序号</t>
  </si>
  <si>
    <t>申报主体</t>
  </si>
  <si>
    <t>申报金额</t>
  </si>
  <si>
    <t>审核金额</t>
  </si>
  <si>
    <t>核减金额</t>
  </si>
  <si>
    <t>应奖补资金</t>
  </si>
  <si>
    <t>备注</t>
  </si>
  <si>
    <t>申报冷配点建设名称</t>
  </si>
  <si>
    <t>单位</t>
  </si>
  <si>
    <t>数量</t>
  </si>
  <si>
    <t>单价（元）</t>
  </si>
  <si>
    <t>金额（元）</t>
  </si>
  <si>
    <t xml:space="preserve">        马传平（五河县小溪镇肉牛冷配站点）</t>
  </si>
  <si>
    <t>焊输精保定架</t>
  </si>
  <si>
    <t>座</t>
  </si>
  <si>
    <t>符合安徽省肉牛冷配站点建设参考标准</t>
  </si>
  <si>
    <t>家用洗衣机（美的）</t>
  </si>
  <si>
    <t>台</t>
  </si>
  <si>
    <t>联想小新27寸整机16G电脑</t>
  </si>
  <si>
    <t>电子显微镜（9寸恒温）</t>
  </si>
  <si>
    <t>输精枪（2型）</t>
  </si>
  <si>
    <t>支</t>
  </si>
  <si>
    <t>液氮储存罐（新亚10升）</t>
  </si>
  <si>
    <t>兽用B超机（凯信）</t>
  </si>
  <si>
    <t>解冻杯（600ml）</t>
  </si>
  <si>
    <t>个</t>
  </si>
  <si>
    <t>数显水浴锅（2孔）</t>
  </si>
  <si>
    <t>木质办公桌</t>
  </si>
  <si>
    <t>张</t>
  </si>
  <si>
    <t>消毒机</t>
  </si>
  <si>
    <t>购买时间不在范围内</t>
  </si>
  <si>
    <t>设备小计：</t>
  </si>
  <si>
    <t>长臂手套</t>
  </si>
  <si>
    <t>包</t>
  </si>
  <si>
    <t>氯化钠</t>
  </si>
  <si>
    <t>纱布块</t>
  </si>
  <si>
    <t>新洁尔灭</t>
  </si>
  <si>
    <t>瓶</t>
  </si>
  <si>
    <t>酒精</t>
  </si>
  <si>
    <t>毛巾</t>
  </si>
  <si>
    <t>条</t>
  </si>
  <si>
    <t>香皂</t>
  </si>
  <si>
    <t>洗衣粉</t>
  </si>
  <si>
    <t>消毒桶</t>
  </si>
  <si>
    <t>面盆</t>
  </si>
  <si>
    <t>中性笔</t>
  </si>
  <si>
    <t>记号笔</t>
  </si>
  <si>
    <t>记录本</t>
  </si>
  <si>
    <t>围裙</t>
  </si>
  <si>
    <t>长筒靴</t>
  </si>
  <si>
    <t>双</t>
  </si>
  <si>
    <t>高压灭菌锅</t>
  </si>
  <si>
    <t>喷雾机</t>
  </si>
  <si>
    <t>高锰酸钾</t>
  </si>
  <si>
    <t>温度表</t>
  </si>
  <si>
    <t>石蜡油</t>
  </si>
  <si>
    <t>碘伏</t>
  </si>
  <si>
    <t>一次性手套</t>
  </si>
  <si>
    <t>碳酸氢钠</t>
  </si>
  <si>
    <t>液氮</t>
  </si>
  <si>
    <t>升</t>
  </si>
  <si>
    <t>液氮无资质不符合奖补政策</t>
  </si>
  <si>
    <t>口罩</t>
  </si>
  <si>
    <t>淘宝无付款记录</t>
  </si>
  <si>
    <t>玻璃量桶</t>
  </si>
  <si>
    <t>烧杯</t>
  </si>
  <si>
    <t>酒精灯</t>
  </si>
  <si>
    <t>广口烧杯</t>
  </si>
  <si>
    <t>量筒</t>
  </si>
  <si>
    <t>液体石蜡</t>
  </si>
  <si>
    <t>搪瓷放盘</t>
  </si>
  <si>
    <t>耗材小计：</t>
  </si>
  <si>
    <t>合计:</t>
  </si>
  <si>
    <t>刘红伟（朱顶镇洪山肉牛冷配点）</t>
  </si>
  <si>
    <t>家用洗衣机（创维）</t>
  </si>
  <si>
    <t>大办公桌1.8*0.8*40</t>
  </si>
  <si>
    <t>办公桌椅1.2*0.6</t>
  </si>
  <si>
    <t>套</t>
  </si>
  <si>
    <t>华硕电脑32G</t>
  </si>
  <si>
    <t>视频显微镜</t>
  </si>
  <si>
    <t>卡簧输精设备</t>
  </si>
  <si>
    <t>液氮容器</t>
  </si>
  <si>
    <t>全数字B型超声诊断仪</t>
  </si>
  <si>
    <t>解冻杯</t>
  </si>
  <si>
    <t>水浴锅</t>
  </si>
  <si>
    <t>购买时间不在项目实施范围内</t>
  </si>
  <si>
    <t>灭菌锅</t>
  </si>
  <si>
    <t>医师服</t>
  </si>
  <si>
    <t>件</t>
  </si>
  <si>
    <t>一次性防溅面罩</t>
  </si>
  <si>
    <t>擦镜纸</t>
  </si>
  <si>
    <t>一次性口罩</t>
  </si>
  <si>
    <t>医用纱布块</t>
  </si>
  <si>
    <t>医用脱脂棉</t>
  </si>
  <si>
    <t>搪瓷盘</t>
  </si>
  <si>
    <t>耗材小计:</t>
  </si>
  <si>
    <t>赵航行（五河县新集镇赵航行肉牛冷配点）</t>
  </si>
  <si>
    <t>微星台式整机</t>
  </si>
  <si>
    <t>符合安徽省肉牛冷配站点建设参考标准。</t>
  </si>
  <si>
    <t>微星显示器</t>
  </si>
  <si>
    <t>文件柜</t>
  </si>
  <si>
    <t>办公桌</t>
  </si>
  <si>
    <t>兽用B超机（超繁UL6plus）</t>
  </si>
  <si>
    <t>设备小计:</t>
  </si>
  <si>
    <t>凡士林</t>
  </si>
  <si>
    <t>缸</t>
  </si>
  <si>
    <t>无水乙醇</t>
  </si>
  <si>
    <t>广口瓶500ML</t>
  </si>
  <si>
    <t xml:space="preserve">个 </t>
  </si>
  <si>
    <t>量筒500ML</t>
  </si>
  <si>
    <t>量杯1000ML</t>
  </si>
  <si>
    <t>温湿度计</t>
  </si>
  <si>
    <t>只</t>
  </si>
  <si>
    <t>邓辉（五河县武桥镇周湖村邓辉肉牛冷配点）</t>
  </si>
  <si>
    <t>华硕台式整机高配i5</t>
  </si>
  <si>
    <t>家用洗衣机（海尔12公斤）</t>
  </si>
  <si>
    <t>不锈钢办公桌</t>
  </si>
  <si>
    <t>视频显微镜9寸恒温</t>
  </si>
  <si>
    <t>水浴锅（磁力搅拌）</t>
  </si>
  <si>
    <t>消毒喷洒器</t>
  </si>
  <si>
    <t>金凤液氮容器（10升50口径）</t>
  </si>
  <si>
    <t>金凤液氮容器（30升80口径）</t>
  </si>
  <si>
    <t>兽用B超机（KX5600H）凯信</t>
  </si>
  <si>
    <t>2025年5月13日付款、2025年6月30日开发票。</t>
  </si>
  <si>
    <t>丁腈手套</t>
  </si>
  <si>
    <t>盒</t>
  </si>
  <si>
    <t>新洁尔消毒液</t>
  </si>
  <si>
    <t>白凡士林</t>
  </si>
  <si>
    <t>温度计</t>
  </si>
  <si>
    <t>医生服长袖</t>
  </si>
  <si>
    <t>长臂手套（25包）</t>
  </si>
  <si>
    <t>2025年2月28日付款、2025年6月20日开发票</t>
  </si>
  <si>
    <t>长臂手套（100包）</t>
  </si>
  <si>
    <t>医用口罩100支</t>
  </si>
  <si>
    <t>医用面罩</t>
  </si>
  <si>
    <t>片</t>
  </si>
  <si>
    <t>脱脂棉500g</t>
  </si>
  <si>
    <t>卷</t>
  </si>
  <si>
    <t>医用纱布</t>
  </si>
  <si>
    <t>医用一次性围裙</t>
  </si>
  <si>
    <t>蒸馏水</t>
  </si>
  <si>
    <t>碘酊</t>
  </si>
  <si>
    <t>高锰酸钾500g</t>
  </si>
  <si>
    <t>医用剪刀</t>
  </si>
  <si>
    <t>把</t>
  </si>
  <si>
    <t>本</t>
  </si>
  <si>
    <t>广口瓶</t>
  </si>
  <si>
    <t>广口保温瓶</t>
  </si>
  <si>
    <t>医用方盘</t>
  </si>
  <si>
    <t>总计</t>
  </si>
  <si>
    <t>马传平（五河县小溪镇肉牛冷配站点）2024年五河县肉牛养殖技术服务推广体系标准化肉牛冷配站点项目征求意见稿</t>
  </si>
  <si>
    <t>奖补资金每个站点不超过5万元</t>
  </si>
  <si>
    <t>马传平（五河县小溪镇肉牛冷配站点）</t>
  </si>
  <si>
    <t>液氮无资质不符合奖补条件</t>
  </si>
  <si>
    <t>应奖补金额</t>
  </si>
  <si>
    <t>37126元</t>
  </si>
  <si>
    <t>申报主体签章：</t>
  </si>
  <si>
    <t>在征求申报主体对审核数据没有异议的情况下，申报主体签字并盖章确认此次肉牛养殖技术服务推广体系标准化肉牛冷配站点项目奖补金额无误。</t>
  </si>
  <si>
    <t>刘红伟（朱顶镇洪山肉牛冷配点）2024年五河县肉牛养殖技术服务推广体系标准化肉牛冷配站点项目征求意见稿</t>
  </si>
  <si>
    <t>34067元</t>
  </si>
  <si>
    <t>赵航行（五河县新集镇赵航行肉牛冷配点）2024年五河县肉牛养殖技术服务推广体系标准化肉牛冷配站点项目征求意见稿</t>
  </si>
  <si>
    <t>31474元</t>
  </si>
  <si>
    <t>邓辉（五河县武桥镇周湖村邓辉肉牛冷配点）2024年五河县肉牛养殖技术服务推广体系标准化肉牛冷配站点项目征求意见稿</t>
  </si>
  <si>
    <t>2025年2月28日付款、2025年6月20日开发票。</t>
  </si>
  <si>
    <t>41717元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</si>
</sst>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b/>
      <sz val="18"/>
      <color theme="1"/>
      <name val="仿宋"/>
      <charset val="134"/>
    </font>
    <font>
      <b/>
      <sz val="12"/>
      <color theme="1"/>
      <name val="仿宋"/>
      <charset val="134"/>
    </font>
    <font>
      <sz val="12"/>
      <color theme="1"/>
      <name val="仿宋"/>
      <charset val="134"/>
    </font>
    <font>
      <sz val="11"/>
      <color theme="1"/>
      <name val="仿宋"/>
      <charset val="134"/>
    </font>
    <font>
      <sz val="11"/>
      <name val="仿宋"/>
      <charset val="134"/>
    </font>
    <font>
      <sz val="12"/>
      <name val="仿宋"/>
      <charset val="134"/>
    </font>
    <font>
      <b/>
      <sz val="12"/>
      <name val="仿宋"/>
      <charset val="134"/>
    </font>
    <font>
      <b/>
      <sz val="16"/>
      <color theme="1"/>
      <name val="仿宋"/>
      <charset val="134"/>
    </font>
    <font>
      <b/>
      <sz val="11"/>
      <color theme="1"/>
      <name val="宋体"/>
      <charset val="134"/>
      <scheme val="minor"/>
    </font>
    <font>
      <b/>
      <sz val="11"/>
      <color theme="1"/>
      <name val="仿宋"/>
      <charset val="134"/>
    </font>
    <font>
      <sz val="10"/>
      <color theme="1"/>
      <name val="仿宋"/>
      <charset val="134"/>
    </font>
    <font>
      <sz val="12"/>
      <color rgb="FFFF0000"/>
      <name val="仿宋"/>
      <charset val="134"/>
    </font>
    <font>
      <b/>
      <sz val="11"/>
      <name val="仿宋"/>
      <charset val="134"/>
    </font>
    <font>
      <b/>
      <sz val="14"/>
      <color theme="1"/>
      <name val="仿宋"/>
      <charset val="134"/>
    </font>
    <font>
      <sz val="9"/>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4" borderId="11" applyNumberFormat="0" applyAlignment="0" applyProtection="0">
      <alignment vertical="center"/>
    </xf>
    <xf numFmtId="0" fontId="25" fillId="5" borderId="12" applyNumberFormat="0" applyAlignment="0" applyProtection="0">
      <alignment vertical="center"/>
    </xf>
    <xf numFmtId="0" fontId="26" fillId="5" borderId="11" applyNumberFormat="0" applyAlignment="0" applyProtection="0">
      <alignment vertical="center"/>
    </xf>
    <xf numFmtId="0" fontId="27" fillId="6"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131">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1" xfId="0" applyNumberFormat="1" applyFont="1" applyFill="1" applyBorder="1" applyAlignment="1">
      <alignment horizontal="center" vertical="top" wrapText="1"/>
    </xf>
    <xf numFmtId="0" fontId="4" fillId="2" borderId="6" xfId="0" applyFont="1" applyFill="1" applyBorder="1" applyAlignment="1">
      <alignment horizontal="center" vertical="center" wrapText="1"/>
    </xf>
    <xf numFmtId="0" fontId="3" fillId="0" borderId="6" xfId="0" applyFont="1" applyBorder="1" applyAlignment="1">
      <alignment horizontal="center" vertical="center"/>
    </xf>
    <xf numFmtId="176" fontId="3" fillId="0" borderId="6" xfId="0" applyNumberFormat="1" applyFont="1" applyBorder="1" applyAlignment="1">
      <alignment horizontal="center" vertical="center"/>
    </xf>
    <xf numFmtId="0" fontId="3" fillId="0" borderId="5" xfId="0" applyFont="1" applyBorder="1" applyAlignment="1">
      <alignment horizontal="center" vertical="center"/>
    </xf>
    <xf numFmtId="0" fontId="2" fillId="0" borderId="5" xfId="0" applyNumberFormat="1" applyFont="1" applyFill="1" applyBorder="1" applyAlignment="1">
      <alignment horizontal="center" vertical="top"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176" fontId="6" fillId="0" borderId="6"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176" fontId="7" fillId="0" borderId="6" xfId="0" applyNumberFormat="1" applyFont="1" applyBorder="1" applyAlignment="1">
      <alignment horizontal="center" vertical="center"/>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176" fontId="2" fillId="0" borderId="6" xfId="0" applyNumberFormat="1" applyFont="1" applyBorder="1" applyAlignment="1">
      <alignment horizontal="center" vertical="center"/>
    </xf>
    <xf numFmtId="0" fontId="8" fillId="0" borderId="6" xfId="0" applyFont="1" applyFill="1" applyBorder="1" applyAlignment="1">
      <alignment horizontal="center" vertical="center"/>
    </xf>
    <xf numFmtId="0" fontId="2"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0" fontId="2" fillId="0" borderId="0" xfId="0" applyFont="1" applyFill="1" applyAlignment="1">
      <alignment horizontal="left" vertical="center"/>
    </xf>
    <xf numFmtId="0" fontId="0" fillId="0" borderId="0" xfId="0" applyFill="1" applyAlignment="1">
      <alignment vertical="center"/>
    </xf>
    <xf numFmtId="0" fontId="2"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6" xfId="0"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7" xfId="0" applyFont="1" applyBorder="1" applyAlignment="1">
      <alignment vertical="center" wrapText="1"/>
    </xf>
    <xf numFmtId="0" fontId="10" fillId="0" borderId="6" xfId="0" applyFont="1" applyBorder="1" applyAlignment="1">
      <alignment horizontal="center" vertical="center"/>
    </xf>
    <xf numFmtId="0" fontId="3" fillId="0" borderId="1" xfId="0" applyFont="1" applyBorder="1" applyAlignment="1">
      <alignment horizontal="center" vertical="center" wrapText="1"/>
    </xf>
    <xf numFmtId="0" fontId="5" fillId="0" borderId="6" xfId="0" applyFont="1" applyBorder="1" applyAlignment="1">
      <alignment horizontal="center" vertical="center"/>
    </xf>
    <xf numFmtId="0" fontId="3" fillId="0" borderId="5"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176" fontId="7" fillId="0" borderId="7" xfId="0" applyNumberFormat="1" applyFont="1" applyBorder="1" applyAlignment="1">
      <alignment horizontal="center" vertical="center"/>
    </xf>
    <xf numFmtId="0" fontId="1" fillId="0" borderId="6" xfId="0" applyFont="1" applyFill="1" applyBorder="1" applyAlignment="1">
      <alignment horizontal="center" vertical="center"/>
    </xf>
    <xf numFmtId="0" fontId="7" fillId="0" borderId="1" xfId="0" applyFont="1" applyBorder="1" applyAlignment="1">
      <alignment horizontal="center" vertical="center" wrapText="1"/>
    </xf>
    <xf numFmtId="176" fontId="6" fillId="0" borderId="6"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3" fillId="0" borderId="6" xfId="0"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7" fillId="0" borderId="6"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5" fillId="0" borderId="7" xfId="0" applyFont="1" applyBorder="1" applyAlignment="1">
      <alignment horizontal="center" vertical="center"/>
    </xf>
    <xf numFmtId="0" fontId="10" fillId="0" borderId="7" xfId="0" applyFont="1" applyBorder="1" applyAlignment="1">
      <alignment horizontal="center" vertical="center"/>
    </xf>
    <xf numFmtId="0" fontId="13"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13" fillId="0" borderId="6" xfId="0" applyFont="1" applyBorder="1" applyAlignment="1">
      <alignment horizontal="center" vertical="center"/>
    </xf>
    <xf numFmtId="0" fontId="2"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176"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2" fillId="2" borderId="6"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vertical="center"/>
    </xf>
    <xf numFmtId="176" fontId="2" fillId="0" borderId="6" xfId="0" applyNumberFormat="1" applyFont="1" applyBorder="1" applyAlignment="1">
      <alignment vertical="center"/>
    </xf>
    <xf numFmtId="0" fontId="3" fillId="2" borderId="7" xfId="0" applyFont="1" applyFill="1" applyBorder="1" applyAlignment="1">
      <alignment horizontal="center" vertical="center" wrapText="1"/>
    </xf>
    <xf numFmtId="0" fontId="3" fillId="0" borderId="7" xfId="0" applyFont="1" applyBorder="1" applyAlignment="1">
      <alignment horizontal="center" vertical="center"/>
    </xf>
    <xf numFmtId="176" fontId="3" fillId="0" borderId="7" xfId="0" applyNumberFormat="1" applyFont="1" applyBorder="1" applyAlignment="1">
      <alignment horizontal="center" vertical="center"/>
    </xf>
    <xf numFmtId="0" fontId="14" fillId="0" borderId="6" xfId="0" applyFont="1" applyBorder="1" applyAlignment="1">
      <alignment vertical="center"/>
    </xf>
    <xf numFmtId="0" fontId="14" fillId="0" borderId="6" xfId="0" applyFont="1" applyBorder="1" applyAlignment="1">
      <alignment horizontal="center" vertical="center"/>
    </xf>
    <xf numFmtId="176" fontId="14" fillId="0" borderId="6" xfId="0" applyNumberFormat="1" applyFont="1" applyBorder="1" applyAlignment="1">
      <alignment horizontal="center" vertical="center"/>
    </xf>
    <xf numFmtId="0" fontId="3" fillId="0" borderId="6" xfId="0" applyFont="1" applyBorder="1" applyAlignment="1">
      <alignment vertical="center"/>
    </xf>
    <xf numFmtId="176" fontId="4" fillId="0" borderId="6" xfId="0" applyNumberFormat="1"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vertical="center" wrapText="1"/>
    </xf>
    <xf numFmtId="0" fontId="10" fillId="0" borderId="6" xfId="0" applyFont="1" applyBorder="1" applyAlignment="1">
      <alignment vertical="center"/>
    </xf>
    <xf numFmtId="0" fontId="4" fillId="0" borderId="5" xfId="0" applyFont="1" applyBorder="1" applyAlignment="1">
      <alignment vertical="center" wrapText="1"/>
    </xf>
    <xf numFmtId="0" fontId="4" fillId="0" borderId="7" xfId="0" applyFont="1" applyBorder="1" applyAlignment="1">
      <alignment horizontal="center" vertical="center"/>
    </xf>
    <xf numFmtId="0" fontId="4" fillId="0" borderId="0" xfId="0" applyFont="1" applyFill="1" applyAlignment="1">
      <alignment horizontal="center" vertical="center"/>
    </xf>
    <xf numFmtId="0" fontId="2"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10"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1" xfId="0" applyNumberFormat="1" applyFont="1" applyFill="1" applyBorder="1" applyAlignment="1">
      <alignment horizontal="right" vertical="top" wrapText="1"/>
    </xf>
    <xf numFmtId="0" fontId="2" fillId="0" borderId="5" xfId="0" applyNumberFormat="1" applyFont="1" applyFill="1" applyBorder="1" applyAlignment="1">
      <alignment horizontal="right" vertical="top"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176" fontId="2" fillId="2" borderId="6" xfId="0" applyNumberFormat="1" applyFont="1" applyFill="1" applyBorder="1" applyAlignment="1">
      <alignment horizontal="center" vertical="center"/>
    </xf>
    <xf numFmtId="0" fontId="2" fillId="0" borderId="4" xfId="0" applyFont="1" applyBorder="1" applyAlignment="1">
      <alignment horizontal="center" vertical="center"/>
    </xf>
    <xf numFmtId="0" fontId="10" fillId="0" borderId="1" xfId="0" applyFont="1" applyBorder="1" applyAlignment="1">
      <alignment horizontal="center" vertical="center" wrapText="1"/>
    </xf>
    <xf numFmtId="0" fontId="4" fillId="0" borderId="0" xfId="0" applyFont="1" applyBorder="1" applyAlignment="1">
      <alignment horizontal="center" vertical="center"/>
    </xf>
    <xf numFmtId="0" fontId="1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2" fillId="0" borderId="0" xfId="0" applyFont="1" applyBorder="1" applyAlignment="1">
      <alignment horizontal="center" vertical="center"/>
    </xf>
    <xf numFmtId="0" fontId="3"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0" fillId="0" borderId="0" xfId="0" applyFont="1" applyBorder="1" applyAlignment="1">
      <alignment vertical="center"/>
    </xf>
    <xf numFmtId="0" fontId="10" fillId="0" borderId="0" xfId="0" applyFont="1" applyAlignment="1">
      <alignment vertical="center" wrapText="1"/>
    </xf>
    <xf numFmtId="0" fontId="0" fillId="0" borderId="0" xfId="0" applyAlignment="1">
      <alignment vertical="center" wrapText="1"/>
    </xf>
    <xf numFmtId="0" fontId="1" fillId="0" borderId="6" xfId="0" applyFont="1" applyBorder="1" applyAlignment="1">
      <alignment horizontal="center" vertical="center"/>
    </xf>
    <xf numFmtId="0" fontId="14"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4"/>
  <sheetViews>
    <sheetView tabSelected="1" topLeftCell="A122" workbookViewId="0">
      <selection activeCell="P19" sqref="P19"/>
    </sheetView>
  </sheetViews>
  <sheetFormatPr defaultColWidth="10.625" defaultRowHeight="13.5"/>
  <cols>
    <col min="1" max="1" width="5" style="103" customWidth="1"/>
    <col min="2" max="2" width="8.25" style="103" customWidth="1"/>
    <col min="3" max="3" width="21.75" style="103" customWidth="1"/>
    <col min="4" max="4" width="7.125" style="103" customWidth="1"/>
    <col min="5" max="5" width="7.875" style="103" customWidth="1"/>
    <col min="6" max="6" width="12.6666666666667" style="104" customWidth="1"/>
    <col min="7" max="7" width="15.125" style="104" customWidth="1"/>
    <col min="8" max="8" width="7.875" style="103" customWidth="1"/>
    <col min="9" max="9" width="10.625" style="103" customWidth="1"/>
    <col min="10" max="10" width="11.625" style="103" customWidth="1"/>
    <col min="11" max="11" width="11.125" style="103" customWidth="1"/>
    <col min="12" max="12" width="12.5" style="103" customWidth="1"/>
    <col min="13" max="13" width="13.875" style="103" customWidth="1"/>
    <col min="14" max="16363" width="10.625" style="103" customWidth="1"/>
    <col min="16364" max="16384" width="10.625" style="103"/>
  </cols>
  <sheetData>
    <row r="1" s="97" customFormat="1" ht="22.5" spans="1:13">
      <c r="A1" s="105" t="s">
        <v>0</v>
      </c>
      <c r="B1" s="105"/>
      <c r="C1" s="105"/>
      <c r="D1" s="105"/>
      <c r="E1" s="105"/>
      <c r="F1" s="106"/>
      <c r="G1" s="106"/>
      <c r="H1" s="105"/>
      <c r="I1" s="105"/>
      <c r="J1" s="105"/>
      <c r="K1" s="105"/>
      <c r="L1" s="105"/>
      <c r="M1" s="105"/>
    </row>
    <row r="2" ht="20" customHeight="1" spans="1:14">
      <c r="A2" s="107" t="s">
        <v>1</v>
      </c>
      <c r="B2" s="74" t="s">
        <v>2</v>
      </c>
      <c r="C2" s="108" t="s">
        <v>3</v>
      </c>
      <c r="D2" s="109"/>
      <c r="E2" s="109"/>
      <c r="F2" s="110"/>
      <c r="G2" s="111"/>
      <c r="H2" s="108" t="s">
        <v>4</v>
      </c>
      <c r="I2" s="109"/>
      <c r="J2" s="118"/>
      <c r="K2" s="49" t="s">
        <v>5</v>
      </c>
      <c r="L2" s="119" t="s">
        <v>6</v>
      </c>
      <c r="M2" s="49" t="s">
        <v>7</v>
      </c>
      <c r="N2" s="120"/>
    </row>
    <row r="3" ht="29" customHeight="1" spans="1:14">
      <c r="A3" s="112"/>
      <c r="B3" s="76"/>
      <c r="C3" s="30" t="s">
        <v>8</v>
      </c>
      <c r="D3" s="31" t="s">
        <v>9</v>
      </c>
      <c r="E3" s="31" t="s">
        <v>10</v>
      </c>
      <c r="F3" s="32" t="s">
        <v>11</v>
      </c>
      <c r="G3" s="32" t="s">
        <v>12</v>
      </c>
      <c r="H3" s="31" t="s">
        <v>10</v>
      </c>
      <c r="I3" s="31" t="s">
        <v>11</v>
      </c>
      <c r="J3" s="31" t="s">
        <v>12</v>
      </c>
      <c r="K3" s="31" t="s">
        <v>12</v>
      </c>
      <c r="L3" s="121"/>
      <c r="M3" s="49"/>
      <c r="N3" s="120"/>
    </row>
    <row r="4" ht="18" customHeight="1" spans="1:14">
      <c r="A4" s="14">
        <v>1</v>
      </c>
      <c r="B4" s="113" t="s">
        <v>13</v>
      </c>
      <c r="C4" s="75" t="s">
        <v>14</v>
      </c>
      <c r="D4" s="17" t="s">
        <v>15</v>
      </c>
      <c r="E4" s="17">
        <v>1</v>
      </c>
      <c r="F4" s="18">
        <v>1150</v>
      </c>
      <c r="G4" s="18">
        <f>E4*F4</f>
        <v>1150</v>
      </c>
      <c r="H4" s="17">
        <v>1</v>
      </c>
      <c r="I4" s="17">
        <v>1150</v>
      </c>
      <c r="J4" s="17">
        <f t="shared" ref="J4:J16" si="0">H4*I4</f>
        <v>1150</v>
      </c>
      <c r="K4" s="43">
        <f t="shared" ref="K4:K16" si="1">G4-J4</f>
        <v>0</v>
      </c>
      <c r="L4" s="43">
        <f>J4</f>
        <v>1150</v>
      </c>
      <c r="M4" s="71" t="s">
        <v>16</v>
      </c>
      <c r="N4" s="120"/>
    </row>
    <row r="5" ht="18" customHeight="1" spans="1:14">
      <c r="A5" s="19"/>
      <c r="B5" s="114"/>
      <c r="C5" s="75" t="s">
        <v>17</v>
      </c>
      <c r="D5" s="17" t="s">
        <v>18</v>
      </c>
      <c r="E5" s="17">
        <v>1</v>
      </c>
      <c r="F5" s="18">
        <v>6000</v>
      </c>
      <c r="G5" s="18">
        <f t="shared" ref="G5:G17" si="2">E5*F5</f>
        <v>6000</v>
      </c>
      <c r="H5" s="17">
        <v>1</v>
      </c>
      <c r="I5" s="17">
        <v>3500</v>
      </c>
      <c r="J5" s="17">
        <f t="shared" si="0"/>
        <v>3500</v>
      </c>
      <c r="K5" s="43">
        <f t="shared" si="1"/>
        <v>2500</v>
      </c>
      <c r="L5" s="43">
        <f t="shared" ref="L5:L17" si="3">J5</f>
        <v>3500</v>
      </c>
      <c r="M5" s="72"/>
      <c r="N5" s="120"/>
    </row>
    <row r="6" customFormat="1" ht="18" customHeight="1" spans="1:14">
      <c r="A6" s="19"/>
      <c r="B6" s="114"/>
      <c r="C6" s="75" t="s">
        <v>19</v>
      </c>
      <c r="D6" s="17" t="s">
        <v>18</v>
      </c>
      <c r="E6" s="17">
        <v>1</v>
      </c>
      <c r="F6" s="18">
        <v>8700</v>
      </c>
      <c r="G6" s="18">
        <f t="shared" si="2"/>
        <v>8700</v>
      </c>
      <c r="H6" s="17">
        <v>1</v>
      </c>
      <c r="I6" s="17">
        <v>3660</v>
      </c>
      <c r="J6" s="17">
        <f t="shared" si="0"/>
        <v>3660</v>
      </c>
      <c r="K6" s="43">
        <f t="shared" si="1"/>
        <v>5040</v>
      </c>
      <c r="L6" s="43">
        <f t="shared" si="3"/>
        <v>3660</v>
      </c>
      <c r="M6" s="72"/>
      <c r="N6" s="120"/>
    </row>
    <row r="7" customFormat="1" ht="18" customHeight="1" spans="1:14">
      <c r="A7" s="19"/>
      <c r="B7" s="114"/>
      <c r="C7" s="75" t="s">
        <v>20</v>
      </c>
      <c r="D7" s="17" t="s">
        <v>18</v>
      </c>
      <c r="E7" s="17">
        <v>2</v>
      </c>
      <c r="F7" s="18">
        <v>1850</v>
      </c>
      <c r="G7" s="18">
        <f t="shared" si="2"/>
        <v>3700</v>
      </c>
      <c r="H7" s="17">
        <v>2</v>
      </c>
      <c r="I7" s="17">
        <v>1200</v>
      </c>
      <c r="J7" s="17">
        <f t="shared" si="0"/>
        <v>2400</v>
      </c>
      <c r="K7" s="43">
        <f t="shared" si="1"/>
        <v>1300</v>
      </c>
      <c r="L7" s="43">
        <f t="shared" si="3"/>
        <v>2400</v>
      </c>
      <c r="M7" s="72"/>
      <c r="N7" s="120"/>
    </row>
    <row r="8" customFormat="1" ht="18" customHeight="1" spans="1:14">
      <c r="A8" s="19"/>
      <c r="B8" s="114"/>
      <c r="C8" s="75" t="s">
        <v>21</v>
      </c>
      <c r="D8" s="17" t="s">
        <v>22</v>
      </c>
      <c r="E8" s="17">
        <v>20</v>
      </c>
      <c r="F8" s="18">
        <v>58</v>
      </c>
      <c r="G8" s="18">
        <f t="shared" si="2"/>
        <v>1160</v>
      </c>
      <c r="H8" s="17">
        <v>20</v>
      </c>
      <c r="I8" s="17">
        <v>44</v>
      </c>
      <c r="J8" s="17">
        <f t="shared" si="0"/>
        <v>880</v>
      </c>
      <c r="K8" s="43">
        <f t="shared" si="1"/>
        <v>280</v>
      </c>
      <c r="L8" s="43">
        <f t="shared" si="3"/>
        <v>880</v>
      </c>
      <c r="M8" s="72"/>
      <c r="N8" s="120"/>
    </row>
    <row r="9" customFormat="1" ht="18" customHeight="1" spans="1:14">
      <c r="A9" s="19"/>
      <c r="B9" s="114"/>
      <c r="C9" s="75" t="s">
        <v>23</v>
      </c>
      <c r="D9" s="17" t="s">
        <v>18</v>
      </c>
      <c r="E9" s="17">
        <v>2</v>
      </c>
      <c r="F9" s="18">
        <v>1670</v>
      </c>
      <c r="G9" s="18">
        <f t="shared" si="2"/>
        <v>3340</v>
      </c>
      <c r="H9" s="17">
        <v>2</v>
      </c>
      <c r="I9" s="17">
        <v>1088</v>
      </c>
      <c r="J9" s="17">
        <f t="shared" si="0"/>
        <v>2176</v>
      </c>
      <c r="K9" s="43">
        <f t="shared" si="1"/>
        <v>1164</v>
      </c>
      <c r="L9" s="43">
        <f t="shared" si="3"/>
        <v>2176</v>
      </c>
      <c r="M9" s="72"/>
      <c r="N9" s="120"/>
    </row>
    <row r="10" customFormat="1" ht="18" customHeight="1" spans="1:14">
      <c r="A10" s="19"/>
      <c r="B10" s="114"/>
      <c r="C10" s="115" t="s">
        <v>24</v>
      </c>
      <c r="D10" s="17" t="s">
        <v>18</v>
      </c>
      <c r="E10" s="17">
        <v>1</v>
      </c>
      <c r="F10" s="18">
        <v>18500</v>
      </c>
      <c r="G10" s="18">
        <f t="shared" si="2"/>
        <v>18500</v>
      </c>
      <c r="H10" s="17">
        <v>1</v>
      </c>
      <c r="I10" s="17">
        <v>13000</v>
      </c>
      <c r="J10" s="17">
        <f t="shared" si="0"/>
        <v>13000</v>
      </c>
      <c r="K10" s="43">
        <f t="shared" si="1"/>
        <v>5500</v>
      </c>
      <c r="L10" s="43">
        <f t="shared" si="3"/>
        <v>13000</v>
      </c>
      <c r="M10" s="72"/>
      <c r="N10" s="120"/>
    </row>
    <row r="11" customFormat="1" ht="18" customHeight="1" spans="1:14">
      <c r="A11" s="19"/>
      <c r="B11" s="114"/>
      <c r="C11" s="75" t="s">
        <v>25</v>
      </c>
      <c r="D11" s="17" t="s">
        <v>26</v>
      </c>
      <c r="E11" s="17">
        <v>1</v>
      </c>
      <c r="F11" s="18">
        <v>580</v>
      </c>
      <c r="G11" s="18">
        <f t="shared" si="2"/>
        <v>580</v>
      </c>
      <c r="H11" s="17">
        <v>1</v>
      </c>
      <c r="I11" s="17">
        <v>0</v>
      </c>
      <c r="J11" s="17">
        <f t="shared" si="0"/>
        <v>0</v>
      </c>
      <c r="K11" s="43">
        <f t="shared" si="1"/>
        <v>580</v>
      </c>
      <c r="L11" s="43">
        <f t="shared" si="3"/>
        <v>0</v>
      </c>
      <c r="M11" s="72"/>
      <c r="N11" s="120"/>
    </row>
    <row r="12" customFormat="1" ht="18" customHeight="1" spans="1:14">
      <c r="A12" s="19"/>
      <c r="B12" s="114"/>
      <c r="C12" s="75" t="s">
        <v>27</v>
      </c>
      <c r="D12" s="17" t="s">
        <v>18</v>
      </c>
      <c r="E12" s="17">
        <v>2</v>
      </c>
      <c r="F12" s="18">
        <v>580</v>
      </c>
      <c r="G12" s="18">
        <f t="shared" si="2"/>
        <v>1160</v>
      </c>
      <c r="H12" s="17">
        <v>2</v>
      </c>
      <c r="I12" s="17">
        <v>580</v>
      </c>
      <c r="J12" s="17">
        <f t="shared" si="0"/>
        <v>1160</v>
      </c>
      <c r="K12" s="43">
        <f t="shared" si="1"/>
        <v>0</v>
      </c>
      <c r="L12" s="43">
        <f t="shared" si="3"/>
        <v>1160</v>
      </c>
      <c r="M12" s="72"/>
      <c r="N12" s="120"/>
    </row>
    <row r="13" customFormat="1" ht="18" customHeight="1" spans="1:14">
      <c r="A13" s="19"/>
      <c r="B13" s="114"/>
      <c r="C13" s="75" t="s">
        <v>28</v>
      </c>
      <c r="D13" s="17" t="s">
        <v>29</v>
      </c>
      <c r="E13" s="17">
        <v>1</v>
      </c>
      <c r="F13" s="18">
        <v>7800</v>
      </c>
      <c r="G13" s="18">
        <f t="shared" si="2"/>
        <v>7800</v>
      </c>
      <c r="H13" s="17">
        <v>1</v>
      </c>
      <c r="I13" s="17">
        <v>5800</v>
      </c>
      <c r="J13" s="17">
        <f t="shared" si="0"/>
        <v>5800</v>
      </c>
      <c r="K13" s="43">
        <f t="shared" si="1"/>
        <v>2000</v>
      </c>
      <c r="L13" s="43">
        <f t="shared" si="3"/>
        <v>5800</v>
      </c>
      <c r="M13" s="122"/>
      <c r="N13" s="120"/>
    </row>
    <row r="14" s="98" customFormat="1" ht="18" customHeight="1" spans="1:14">
      <c r="A14" s="19"/>
      <c r="B14" s="114"/>
      <c r="C14" s="115" t="s">
        <v>30</v>
      </c>
      <c r="D14" s="23" t="s">
        <v>26</v>
      </c>
      <c r="E14" s="23">
        <v>1</v>
      </c>
      <c r="F14" s="23">
        <v>1800</v>
      </c>
      <c r="G14" s="18">
        <f t="shared" si="2"/>
        <v>1800</v>
      </c>
      <c r="H14" s="23">
        <v>1</v>
      </c>
      <c r="I14" s="24">
        <v>0</v>
      </c>
      <c r="J14" s="17">
        <f t="shared" si="0"/>
        <v>0</v>
      </c>
      <c r="K14" s="43">
        <f t="shared" si="1"/>
        <v>1800</v>
      </c>
      <c r="L14" s="43">
        <f t="shared" si="3"/>
        <v>0</v>
      </c>
      <c r="M14" s="52" t="s">
        <v>31</v>
      </c>
      <c r="N14" s="123"/>
    </row>
    <row r="15" s="98" customFormat="1" ht="18" customHeight="1" spans="1:14">
      <c r="A15" s="19"/>
      <c r="B15" s="114"/>
      <c r="C15" s="115" t="s">
        <v>14</v>
      </c>
      <c r="D15" s="23" t="s">
        <v>15</v>
      </c>
      <c r="E15" s="23">
        <v>1</v>
      </c>
      <c r="F15" s="23">
        <v>1000</v>
      </c>
      <c r="G15" s="18">
        <f t="shared" si="2"/>
        <v>1000</v>
      </c>
      <c r="H15" s="23">
        <v>1</v>
      </c>
      <c r="I15" s="24">
        <v>0</v>
      </c>
      <c r="J15" s="17">
        <f t="shared" si="0"/>
        <v>0</v>
      </c>
      <c r="K15" s="43">
        <f t="shared" si="1"/>
        <v>1000</v>
      </c>
      <c r="L15" s="43">
        <f t="shared" si="3"/>
        <v>0</v>
      </c>
      <c r="M15" s="124"/>
      <c r="N15" s="123"/>
    </row>
    <row r="16" s="98" customFormat="1" ht="18" customHeight="1" spans="1:14">
      <c r="A16" s="19"/>
      <c r="B16" s="114"/>
      <c r="C16" s="115" t="s">
        <v>28</v>
      </c>
      <c r="D16" s="17" t="s">
        <v>29</v>
      </c>
      <c r="E16" s="24">
        <v>1</v>
      </c>
      <c r="F16" s="25">
        <v>850</v>
      </c>
      <c r="G16" s="18">
        <f t="shared" si="2"/>
        <v>850</v>
      </c>
      <c r="H16" s="24">
        <v>1</v>
      </c>
      <c r="I16" s="24">
        <v>850</v>
      </c>
      <c r="J16" s="17">
        <f t="shared" si="0"/>
        <v>850</v>
      </c>
      <c r="K16" s="43">
        <f t="shared" si="1"/>
        <v>0</v>
      </c>
      <c r="L16" s="43">
        <f t="shared" si="3"/>
        <v>850</v>
      </c>
      <c r="M16" s="52" t="s">
        <v>16</v>
      </c>
      <c r="N16" s="123"/>
    </row>
    <row r="17" s="98" customFormat="1" ht="18" customHeight="1" spans="1:14">
      <c r="A17" s="19"/>
      <c r="B17" s="114"/>
      <c r="C17" s="116" t="s">
        <v>32</v>
      </c>
      <c r="D17" s="27"/>
      <c r="E17" s="27"/>
      <c r="F17" s="28"/>
      <c r="G17" s="28">
        <f>SUM(G4:G16)</f>
        <v>55740</v>
      </c>
      <c r="H17" s="27"/>
      <c r="I17" s="27"/>
      <c r="J17" s="27">
        <f>SUM(J4:J16)</f>
        <v>34576</v>
      </c>
      <c r="K17" s="27">
        <f>SUM(K4:K16)</f>
        <v>21164</v>
      </c>
      <c r="L17" s="27">
        <f>SUM(L4:L16)</f>
        <v>34576</v>
      </c>
      <c r="M17" s="52"/>
      <c r="N17" s="123"/>
    </row>
    <row r="18" s="98" customFormat="1" ht="18" customHeight="1" spans="1:14">
      <c r="A18" s="19"/>
      <c r="B18" s="114"/>
      <c r="C18" s="75" t="s">
        <v>33</v>
      </c>
      <c r="D18" s="17" t="s">
        <v>34</v>
      </c>
      <c r="E18" s="17">
        <v>120</v>
      </c>
      <c r="F18" s="18">
        <v>12</v>
      </c>
      <c r="G18" s="18">
        <f>E18*F18</f>
        <v>1440</v>
      </c>
      <c r="H18" s="17">
        <v>120</v>
      </c>
      <c r="I18" s="17">
        <v>12</v>
      </c>
      <c r="J18" s="17">
        <f>H18*I18</f>
        <v>1440</v>
      </c>
      <c r="K18" s="43">
        <f>G18-J18</f>
        <v>0</v>
      </c>
      <c r="L18" s="43">
        <f>J18</f>
        <v>1440</v>
      </c>
      <c r="M18" s="52"/>
      <c r="N18" s="123"/>
    </row>
    <row r="19" s="98" customFormat="1" ht="18" customHeight="1" spans="1:14">
      <c r="A19" s="19"/>
      <c r="B19" s="114"/>
      <c r="C19" s="23" t="s">
        <v>35</v>
      </c>
      <c r="D19" s="23" t="s">
        <v>34</v>
      </c>
      <c r="E19" s="23">
        <v>30</v>
      </c>
      <c r="F19" s="23">
        <v>5</v>
      </c>
      <c r="G19" s="23">
        <f>E19*F19</f>
        <v>150</v>
      </c>
      <c r="H19" s="23">
        <v>30</v>
      </c>
      <c r="I19" s="23">
        <v>5</v>
      </c>
      <c r="J19" s="23">
        <f>H19*I19</f>
        <v>150</v>
      </c>
      <c r="K19" s="24">
        <f>G19-J19</f>
        <v>0</v>
      </c>
      <c r="L19" s="24">
        <f>J19</f>
        <v>150</v>
      </c>
      <c r="M19" s="52"/>
      <c r="N19" s="123"/>
    </row>
    <row r="20" s="98" customFormat="1" ht="18" customHeight="1" spans="1:14">
      <c r="A20" s="19"/>
      <c r="B20" s="114"/>
      <c r="C20" s="23" t="s">
        <v>36</v>
      </c>
      <c r="D20" s="23" t="s">
        <v>34</v>
      </c>
      <c r="E20" s="23">
        <v>2</v>
      </c>
      <c r="F20" s="23">
        <v>6</v>
      </c>
      <c r="G20" s="23">
        <f>E20*F20</f>
        <v>12</v>
      </c>
      <c r="H20" s="23">
        <v>2</v>
      </c>
      <c r="I20" s="23">
        <v>6</v>
      </c>
      <c r="J20" s="23">
        <f t="shared" ref="J20:J49" si="4">H20*I20</f>
        <v>12</v>
      </c>
      <c r="K20" s="24">
        <f t="shared" ref="K20:K49" si="5">G20-J20</f>
        <v>0</v>
      </c>
      <c r="L20" s="24">
        <f t="shared" ref="L20:L49" si="6">J20</f>
        <v>12</v>
      </c>
      <c r="M20" s="52"/>
      <c r="N20" s="123"/>
    </row>
    <row r="21" s="98" customFormat="1" ht="18" customHeight="1" spans="1:14">
      <c r="A21" s="19"/>
      <c r="B21" s="114"/>
      <c r="C21" s="23" t="s">
        <v>37</v>
      </c>
      <c r="D21" s="23" t="s">
        <v>38</v>
      </c>
      <c r="E21" s="23">
        <v>2</v>
      </c>
      <c r="F21" s="23">
        <v>5</v>
      </c>
      <c r="G21" s="23">
        <f>E21*F21</f>
        <v>10</v>
      </c>
      <c r="H21" s="23">
        <v>2</v>
      </c>
      <c r="I21" s="23">
        <v>5</v>
      </c>
      <c r="J21" s="23">
        <f t="shared" si="4"/>
        <v>10</v>
      </c>
      <c r="K21" s="24">
        <f t="shared" si="5"/>
        <v>0</v>
      </c>
      <c r="L21" s="24">
        <f t="shared" si="6"/>
        <v>10</v>
      </c>
      <c r="M21" s="52"/>
      <c r="N21" s="123"/>
    </row>
    <row r="22" s="98" customFormat="1" ht="18" customHeight="1" spans="1:14">
      <c r="A22" s="19"/>
      <c r="B22" s="114"/>
      <c r="C22" s="23" t="s">
        <v>39</v>
      </c>
      <c r="D22" s="23" t="s">
        <v>38</v>
      </c>
      <c r="E22" s="23">
        <v>2</v>
      </c>
      <c r="F22" s="23">
        <v>5</v>
      </c>
      <c r="G22" s="23">
        <f>E22*F22</f>
        <v>10</v>
      </c>
      <c r="H22" s="23">
        <v>2</v>
      </c>
      <c r="I22" s="23">
        <v>5</v>
      </c>
      <c r="J22" s="23">
        <f t="shared" si="4"/>
        <v>10</v>
      </c>
      <c r="K22" s="24">
        <f t="shared" si="5"/>
        <v>0</v>
      </c>
      <c r="L22" s="24">
        <f t="shared" si="6"/>
        <v>10</v>
      </c>
      <c r="M22" s="52"/>
      <c r="N22" s="123"/>
    </row>
    <row r="23" s="98" customFormat="1" ht="18" customHeight="1" spans="1:14">
      <c r="A23" s="19"/>
      <c r="B23" s="114"/>
      <c r="C23" s="23" t="s">
        <v>40</v>
      </c>
      <c r="D23" s="23" t="s">
        <v>41</v>
      </c>
      <c r="E23" s="23">
        <v>2</v>
      </c>
      <c r="F23" s="23">
        <v>15</v>
      </c>
      <c r="G23" s="23">
        <f t="shared" ref="G23:G49" si="7">E23*F23</f>
        <v>30</v>
      </c>
      <c r="H23" s="23">
        <v>2</v>
      </c>
      <c r="I23" s="23">
        <v>15</v>
      </c>
      <c r="J23" s="23">
        <f t="shared" si="4"/>
        <v>30</v>
      </c>
      <c r="K23" s="24">
        <f t="shared" si="5"/>
        <v>0</v>
      </c>
      <c r="L23" s="24">
        <f t="shared" si="6"/>
        <v>30</v>
      </c>
      <c r="M23" s="52"/>
      <c r="N23" s="123"/>
    </row>
    <row r="24" s="98" customFormat="1" ht="18" customHeight="1" spans="1:14">
      <c r="A24" s="19"/>
      <c r="B24" s="114"/>
      <c r="C24" s="23" t="s">
        <v>42</v>
      </c>
      <c r="D24" s="23" t="s">
        <v>26</v>
      </c>
      <c r="E24" s="23">
        <v>2</v>
      </c>
      <c r="F24" s="23">
        <v>10</v>
      </c>
      <c r="G24" s="23">
        <f t="shared" si="7"/>
        <v>20</v>
      </c>
      <c r="H24" s="23">
        <v>2</v>
      </c>
      <c r="I24" s="23">
        <v>10</v>
      </c>
      <c r="J24" s="23">
        <f t="shared" si="4"/>
        <v>20</v>
      </c>
      <c r="K24" s="24">
        <f t="shared" si="5"/>
        <v>0</v>
      </c>
      <c r="L24" s="24">
        <f t="shared" si="6"/>
        <v>20</v>
      </c>
      <c r="M24" s="52"/>
      <c r="N24" s="123"/>
    </row>
    <row r="25" s="98" customFormat="1" ht="18" customHeight="1" spans="1:14">
      <c r="A25" s="19"/>
      <c r="B25" s="114"/>
      <c r="C25" s="23" t="s">
        <v>43</v>
      </c>
      <c r="D25" s="23" t="s">
        <v>34</v>
      </c>
      <c r="E25" s="23">
        <v>2</v>
      </c>
      <c r="F25" s="23">
        <v>25</v>
      </c>
      <c r="G25" s="23">
        <f t="shared" si="7"/>
        <v>50</v>
      </c>
      <c r="H25" s="23">
        <v>2</v>
      </c>
      <c r="I25" s="23">
        <v>25</v>
      </c>
      <c r="J25" s="23">
        <f t="shared" si="4"/>
        <v>50</v>
      </c>
      <c r="K25" s="24">
        <f t="shared" si="5"/>
        <v>0</v>
      </c>
      <c r="L25" s="24">
        <f t="shared" si="6"/>
        <v>50</v>
      </c>
      <c r="M25" s="52"/>
      <c r="N25" s="123"/>
    </row>
    <row r="26" s="98" customFormat="1" ht="18" customHeight="1" spans="1:14">
      <c r="A26" s="19"/>
      <c r="B26" s="114"/>
      <c r="C26" s="23" t="s">
        <v>44</v>
      </c>
      <c r="D26" s="23" t="s">
        <v>26</v>
      </c>
      <c r="E26" s="23">
        <v>1</v>
      </c>
      <c r="F26" s="23">
        <v>20</v>
      </c>
      <c r="G26" s="23">
        <f t="shared" si="7"/>
        <v>20</v>
      </c>
      <c r="H26" s="23">
        <v>1</v>
      </c>
      <c r="I26" s="23">
        <v>20</v>
      </c>
      <c r="J26" s="23">
        <f t="shared" si="4"/>
        <v>20</v>
      </c>
      <c r="K26" s="24">
        <f t="shared" si="5"/>
        <v>0</v>
      </c>
      <c r="L26" s="24">
        <f t="shared" si="6"/>
        <v>20</v>
      </c>
      <c r="M26" s="52"/>
      <c r="N26" s="123"/>
    </row>
    <row r="27" s="98" customFormat="1" ht="18" customHeight="1" spans="1:14">
      <c r="A27" s="19"/>
      <c r="B27" s="114"/>
      <c r="C27" s="23" t="s">
        <v>45</v>
      </c>
      <c r="D27" s="23" t="s">
        <v>26</v>
      </c>
      <c r="E27" s="23">
        <v>1</v>
      </c>
      <c r="F27" s="23">
        <v>15</v>
      </c>
      <c r="G27" s="23">
        <f t="shared" si="7"/>
        <v>15</v>
      </c>
      <c r="H27" s="23">
        <v>1</v>
      </c>
      <c r="I27" s="23">
        <v>15</v>
      </c>
      <c r="J27" s="23">
        <f t="shared" si="4"/>
        <v>15</v>
      </c>
      <c r="K27" s="24">
        <f t="shared" si="5"/>
        <v>0</v>
      </c>
      <c r="L27" s="24">
        <f t="shared" si="6"/>
        <v>15</v>
      </c>
      <c r="M27" s="52"/>
      <c r="N27" s="123"/>
    </row>
    <row r="28" s="98" customFormat="1" ht="18" customHeight="1" spans="1:14">
      <c r="A28" s="19"/>
      <c r="B28" s="114"/>
      <c r="C28" s="23" t="s">
        <v>46</v>
      </c>
      <c r="D28" s="23" t="s">
        <v>22</v>
      </c>
      <c r="E28" s="23">
        <v>10</v>
      </c>
      <c r="F28" s="23">
        <v>1</v>
      </c>
      <c r="G28" s="23">
        <f t="shared" si="7"/>
        <v>10</v>
      </c>
      <c r="H28" s="23">
        <v>10</v>
      </c>
      <c r="I28" s="23">
        <v>1</v>
      </c>
      <c r="J28" s="23">
        <f t="shared" si="4"/>
        <v>10</v>
      </c>
      <c r="K28" s="24">
        <f t="shared" si="5"/>
        <v>0</v>
      </c>
      <c r="L28" s="24">
        <f t="shared" si="6"/>
        <v>10</v>
      </c>
      <c r="M28" s="52"/>
      <c r="N28" s="123"/>
    </row>
    <row r="29" s="98" customFormat="1" ht="18" customHeight="1" spans="1:14">
      <c r="A29" s="19"/>
      <c r="B29" s="114"/>
      <c r="C29" s="23" t="s">
        <v>47</v>
      </c>
      <c r="D29" s="23" t="s">
        <v>22</v>
      </c>
      <c r="E29" s="23">
        <v>2</v>
      </c>
      <c r="F29" s="23">
        <v>2.5</v>
      </c>
      <c r="G29" s="23">
        <f t="shared" si="7"/>
        <v>5</v>
      </c>
      <c r="H29" s="23">
        <v>2</v>
      </c>
      <c r="I29" s="23">
        <v>2.5</v>
      </c>
      <c r="J29" s="23">
        <f t="shared" si="4"/>
        <v>5</v>
      </c>
      <c r="K29" s="24">
        <f t="shared" si="5"/>
        <v>0</v>
      </c>
      <c r="L29" s="24">
        <f t="shared" si="6"/>
        <v>5</v>
      </c>
      <c r="M29" s="52"/>
      <c r="N29" s="123"/>
    </row>
    <row r="30" s="98" customFormat="1" ht="18" customHeight="1" spans="1:14">
      <c r="A30" s="19"/>
      <c r="B30" s="114"/>
      <c r="C30" s="23" t="s">
        <v>48</v>
      </c>
      <c r="D30" s="23" t="s">
        <v>26</v>
      </c>
      <c r="E30" s="23">
        <v>1</v>
      </c>
      <c r="F30" s="23">
        <v>5</v>
      </c>
      <c r="G30" s="23">
        <f t="shared" si="7"/>
        <v>5</v>
      </c>
      <c r="H30" s="23">
        <v>1</v>
      </c>
      <c r="I30" s="23">
        <v>5</v>
      </c>
      <c r="J30" s="23">
        <f t="shared" si="4"/>
        <v>5</v>
      </c>
      <c r="K30" s="24">
        <f t="shared" si="5"/>
        <v>0</v>
      </c>
      <c r="L30" s="24">
        <f t="shared" si="6"/>
        <v>5</v>
      </c>
      <c r="M30" s="52"/>
      <c r="N30" s="123"/>
    </row>
    <row r="31" s="98" customFormat="1" ht="18" customHeight="1" spans="1:14">
      <c r="A31" s="19"/>
      <c r="B31" s="114"/>
      <c r="C31" s="23" t="s">
        <v>49</v>
      </c>
      <c r="D31" s="23" t="s">
        <v>26</v>
      </c>
      <c r="E31" s="23">
        <v>1</v>
      </c>
      <c r="F31" s="23">
        <v>10</v>
      </c>
      <c r="G31" s="23">
        <f t="shared" si="7"/>
        <v>10</v>
      </c>
      <c r="H31" s="23">
        <v>1</v>
      </c>
      <c r="I31" s="23">
        <v>10</v>
      </c>
      <c r="J31" s="23">
        <f t="shared" si="4"/>
        <v>10</v>
      </c>
      <c r="K31" s="24">
        <f t="shared" si="5"/>
        <v>0</v>
      </c>
      <c r="L31" s="24">
        <f t="shared" si="6"/>
        <v>10</v>
      </c>
      <c r="M31" s="52"/>
      <c r="N31" s="123"/>
    </row>
    <row r="32" s="98" customFormat="1" ht="18" customHeight="1" spans="1:14">
      <c r="A32" s="19"/>
      <c r="B32" s="114"/>
      <c r="C32" s="23" t="s">
        <v>50</v>
      </c>
      <c r="D32" s="23" t="s">
        <v>51</v>
      </c>
      <c r="E32" s="23">
        <v>1</v>
      </c>
      <c r="F32" s="23">
        <v>50</v>
      </c>
      <c r="G32" s="23">
        <f t="shared" si="7"/>
        <v>50</v>
      </c>
      <c r="H32" s="23">
        <v>1</v>
      </c>
      <c r="I32" s="23">
        <v>50</v>
      </c>
      <c r="J32" s="23">
        <f t="shared" si="4"/>
        <v>50</v>
      </c>
      <c r="K32" s="24">
        <f t="shared" si="5"/>
        <v>0</v>
      </c>
      <c r="L32" s="24">
        <f t="shared" si="6"/>
        <v>50</v>
      </c>
      <c r="M32" s="52"/>
      <c r="N32" s="123"/>
    </row>
    <row r="33" s="98" customFormat="1" ht="18" customHeight="1" spans="1:14">
      <c r="A33" s="19"/>
      <c r="B33" s="114"/>
      <c r="C33" s="23" t="s">
        <v>52</v>
      </c>
      <c r="D33" s="23" t="s">
        <v>26</v>
      </c>
      <c r="E33" s="23">
        <v>1</v>
      </c>
      <c r="F33" s="23">
        <v>240</v>
      </c>
      <c r="G33" s="23">
        <f t="shared" si="7"/>
        <v>240</v>
      </c>
      <c r="H33" s="23">
        <v>1</v>
      </c>
      <c r="I33" s="23">
        <v>240</v>
      </c>
      <c r="J33" s="23">
        <f t="shared" si="4"/>
        <v>240</v>
      </c>
      <c r="K33" s="24">
        <f t="shared" si="5"/>
        <v>0</v>
      </c>
      <c r="L33" s="24">
        <f t="shared" si="6"/>
        <v>240</v>
      </c>
      <c r="M33" s="52"/>
      <c r="N33" s="123"/>
    </row>
    <row r="34" s="98" customFormat="1" ht="18" customHeight="1" spans="1:14">
      <c r="A34" s="19"/>
      <c r="B34" s="114"/>
      <c r="C34" s="23" t="s">
        <v>53</v>
      </c>
      <c r="D34" s="23" t="s">
        <v>26</v>
      </c>
      <c r="E34" s="23">
        <v>1</v>
      </c>
      <c r="F34" s="23">
        <v>150</v>
      </c>
      <c r="G34" s="23">
        <f t="shared" si="7"/>
        <v>150</v>
      </c>
      <c r="H34" s="23">
        <v>1</v>
      </c>
      <c r="I34" s="23">
        <v>0</v>
      </c>
      <c r="J34" s="23">
        <f t="shared" si="4"/>
        <v>0</v>
      </c>
      <c r="K34" s="24">
        <f t="shared" si="5"/>
        <v>150</v>
      </c>
      <c r="L34" s="24">
        <f t="shared" si="6"/>
        <v>0</v>
      </c>
      <c r="M34" s="52"/>
      <c r="N34" s="123"/>
    </row>
    <row r="35" s="98" customFormat="1" ht="18" customHeight="1" spans="1:14">
      <c r="A35" s="19"/>
      <c r="B35" s="114"/>
      <c r="C35" s="23" t="s">
        <v>54</v>
      </c>
      <c r="D35" s="23" t="s">
        <v>38</v>
      </c>
      <c r="E35" s="23">
        <v>1</v>
      </c>
      <c r="F35" s="23">
        <v>25</v>
      </c>
      <c r="G35" s="23">
        <f t="shared" si="7"/>
        <v>25</v>
      </c>
      <c r="H35" s="23">
        <v>1</v>
      </c>
      <c r="I35" s="23">
        <v>25</v>
      </c>
      <c r="J35" s="23">
        <f t="shared" si="4"/>
        <v>25</v>
      </c>
      <c r="K35" s="24">
        <f t="shared" si="5"/>
        <v>0</v>
      </c>
      <c r="L35" s="24">
        <f t="shared" si="6"/>
        <v>25</v>
      </c>
      <c r="M35" s="52"/>
      <c r="N35" s="123"/>
    </row>
    <row r="36" s="98" customFormat="1" ht="18" customHeight="1" spans="1:14">
      <c r="A36" s="19"/>
      <c r="B36" s="114"/>
      <c r="C36" s="23" t="s">
        <v>55</v>
      </c>
      <c r="D36" s="23" t="s">
        <v>26</v>
      </c>
      <c r="E36" s="23">
        <v>3</v>
      </c>
      <c r="F36" s="23">
        <v>5</v>
      </c>
      <c r="G36" s="23">
        <f t="shared" si="7"/>
        <v>15</v>
      </c>
      <c r="H36" s="23">
        <v>3</v>
      </c>
      <c r="I36" s="23">
        <v>5</v>
      </c>
      <c r="J36" s="23">
        <f t="shared" si="4"/>
        <v>15</v>
      </c>
      <c r="K36" s="24">
        <f t="shared" si="5"/>
        <v>0</v>
      </c>
      <c r="L36" s="24">
        <f t="shared" si="6"/>
        <v>15</v>
      </c>
      <c r="M36" s="52"/>
      <c r="N36" s="123"/>
    </row>
    <row r="37" s="98" customFormat="1" ht="18" customHeight="1" spans="1:14">
      <c r="A37" s="19"/>
      <c r="B37" s="114"/>
      <c r="C37" s="23" t="s">
        <v>56</v>
      </c>
      <c r="D37" s="23" t="s">
        <v>38</v>
      </c>
      <c r="E37" s="23">
        <v>10</v>
      </c>
      <c r="F37" s="23">
        <v>15</v>
      </c>
      <c r="G37" s="23">
        <f t="shared" si="7"/>
        <v>150</v>
      </c>
      <c r="H37" s="23">
        <v>10</v>
      </c>
      <c r="I37" s="23">
        <v>15</v>
      </c>
      <c r="J37" s="23">
        <f t="shared" si="4"/>
        <v>150</v>
      </c>
      <c r="K37" s="24">
        <f t="shared" si="5"/>
        <v>0</v>
      </c>
      <c r="L37" s="24">
        <f t="shared" si="6"/>
        <v>150</v>
      </c>
      <c r="M37" s="52"/>
      <c r="N37" s="123"/>
    </row>
    <row r="38" s="98" customFormat="1" ht="18" customHeight="1" spans="1:14">
      <c r="A38" s="19"/>
      <c r="B38" s="114"/>
      <c r="C38" s="23" t="s">
        <v>57</v>
      </c>
      <c r="D38" s="23" t="s">
        <v>38</v>
      </c>
      <c r="E38" s="23">
        <v>5</v>
      </c>
      <c r="F38" s="23">
        <v>10</v>
      </c>
      <c r="G38" s="23">
        <f t="shared" si="7"/>
        <v>50</v>
      </c>
      <c r="H38" s="23">
        <v>5</v>
      </c>
      <c r="I38" s="23">
        <v>10</v>
      </c>
      <c r="J38" s="23">
        <f t="shared" si="4"/>
        <v>50</v>
      </c>
      <c r="K38" s="24">
        <f t="shared" si="5"/>
        <v>0</v>
      </c>
      <c r="L38" s="24">
        <f t="shared" si="6"/>
        <v>50</v>
      </c>
      <c r="M38" s="52"/>
      <c r="N38" s="123"/>
    </row>
    <row r="39" s="98" customFormat="1" ht="18" customHeight="1" spans="1:14">
      <c r="A39" s="19"/>
      <c r="B39" s="114"/>
      <c r="C39" s="23" t="s">
        <v>58</v>
      </c>
      <c r="D39" s="23" t="s">
        <v>34</v>
      </c>
      <c r="E39" s="23">
        <v>3</v>
      </c>
      <c r="F39" s="23">
        <v>11.7</v>
      </c>
      <c r="G39" s="23">
        <f t="shared" si="7"/>
        <v>35.1</v>
      </c>
      <c r="H39" s="23">
        <v>3</v>
      </c>
      <c r="I39" s="23">
        <v>11.7</v>
      </c>
      <c r="J39" s="23">
        <f t="shared" si="4"/>
        <v>35.1</v>
      </c>
      <c r="K39" s="24">
        <f t="shared" si="5"/>
        <v>0</v>
      </c>
      <c r="L39" s="24">
        <f t="shared" si="6"/>
        <v>35.1</v>
      </c>
      <c r="M39" s="52"/>
      <c r="N39" s="123"/>
    </row>
    <row r="40" s="98" customFormat="1" ht="18" customHeight="1" spans="1:14">
      <c r="A40" s="19"/>
      <c r="B40" s="114"/>
      <c r="C40" s="23" t="s">
        <v>59</v>
      </c>
      <c r="D40" s="23" t="s">
        <v>38</v>
      </c>
      <c r="E40" s="23">
        <v>30</v>
      </c>
      <c r="F40" s="23">
        <v>5.83</v>
      </c>
      <c r="G40" s="23">
        <f t="shared" si="7"/>
        <v>174.9</v>
      </c>
      <c r="H40" s="23">
        <v>30</v>
      </c>
      <c r="I40" s="23">
        <v>5.83</v>
      </c>
      <c r="J40" s="23">
        <f t="shared" si="4"/>
        <v>174.9</v>
      </c>
      <c r="K40" s="24">
        <f t="shared" si="5"/>
        <v>0</v>
      </c>
      <c r="L40" s="24">
        <f t="shared" si="6"/>
        <v>174.9</v>
      </c>
      <c r="M40" s="124"/>
      <c r="N40" s="123"/>
    </row>
    <row r="41" s="98" customFormat="1" ht="29" customHeight="1" spans="1:14">
      <c r="A41" s="19"/>
      <c r="B41" s="114"/>
      <c r="C41" s="23" t="s">
        <v>60</v>
      </c>
      <c r="D41" s="23" t="s">
        <v>61</v>
      </c>
      <c r="E41" s="23">
        <v>30</v>
      </c>
      <c r="F41" s="23">
        <v>16.6</v>
      </c>
      <c r="G41" s="23">
        <f t="shared" si="7"/>
        <v>498</v>
      </c>
      <c r="H41" s="23">
        <v>30</v>
      </c>
      <c r="I41" s="23">
        <v>0</v>
      </c>
      <c r="J41" s="23">
        <f t="shared" si="4"/>
        <v>0</v>
      </c>
      <c r="K41" s="24">
        <f t="shared" si="5"/>
        <v>498</v>
      </c>
      <c r="L41" s="24">
        <f t="shared" si="6"/>
        <v>0</v>
      </c>
      <c r="M41" s="125" t="s">
        <v>62</v>
      </c>
      <c r="N41" s="123"/>
    </row>
    <row r="42" s="98" customFormat="1" ht="18" customHeight="1" spans="1:14">
      <c r="A42" s="19"/>
      <c r="B42" s="114"/>
      <c r="C42" s="23" t="s">
        <v>63</v>
      </c>
      <c r="D42" s="23" t="s">
        <v>26</v>
      </c>
      <c r="E42" s="23">
        <v>200</v>
      </c>
      <c r="F42" s="23">
        <v>0.089</v>
      </c>
      <c r="G42" s="23">
        <f t="shared" si="7"/>
        <v>17.8</v>
      </c>
      <c r="H42" s="23">
        <v>200</v>
      </c>
      <c r="I42" s="23">
        <v>0</v>
      </c>
      <c r="J42" s="23">
        <f t="shared" si="4"/>
        <v>0</v>
      </c>
      <c r="K42" s="24">
        <f t="shared" si="5"/>
        <v>17.8</v>
      </c>
      <c r="L42" s="24">
        <f t="shared" si="6"/>
        <v>0</v>
      </c>
      <c r="M42" s="50" t="s">
        <v>64</v>
      </c>
      <c r="N42" s="123"/>
    </row>
    <row r="43" s="98" customFormat="1" ht="18" customHeight="1" spans="1:14">
      <c r="A43" s="19"/>
      <c r="B43" s="114"/>
      <c r="C43" s="23" t="s">
        <v>65</v>
      </c>
      <c r="D43" s="23" t="s">
        <v>26</v>
      </c>
      <c r="E43" s="23">
        <v>1</v>
      </c>
      <c r="F43" s="23">
        <v>12.6</v>
      </c>
      <c r="G43" s="23">
        <f t="shared" si="7"/>
        <v>12.6</v>
      </c>
      <c r="H43" s="23">
        <v>1</v>
      </c>
      <c r="I43" s="23">
        <v>0</v>
      </c>
      <c r="J43" s="23">
        <f t="shared" si="4"/>
        <v>0</v>
      </c>
      <c r="K43" s="24">
        <f t="shared" si="5"/>
        <v>12.6</v>
      </c>
      <c r="L43" s="24">
        <f t="shared" si="6"/>
        <v>0</v>
      </c>
      <c r="M43" s="52"/>
      <c r="N43" s="123"/>
    </row>
    <row r="44" s="98" customFormat="1" ht="18" customHeight="1" spans="1:14">
      <c r="A44" s="19"/>
      <c r="B44" s="114"/>
      <c r="C44" s="23" t="s">
        <v>66</v>
      </c>
      <c r="D44" s="23" t="s">
        <v>26</v>
      </c>
      <c r="E44" s="23">
        <v>1</v>
      </c>
      <c r="F44" s="23">
        <v>5.4</v>
      </c>
      <c r="G44" s="23">
        <f t="shared" si="7"/>
        <v>5.4</v>
      </c>
      <c r="H44" s="23">
        <v>1</v>
      </c>
      <c r="I44" s="23">
        <v>0</v>
      </c>
      <c r="J44" s="23">
        <f t="shared" si="4"/>
        <v>0</v>
      </c>
      <c r="K44" s="24">
        <f t="shared" si="5"/>
        <v>5.4</v>
      </c>
      <c r="L44" s="24">
        <f t="shared" si="6"/>
        <v>0</v>
      </c>
      <c r="M44" s="52"/>
      <c r="N44" s="123"/>
    </row>
    <row r="45" s="98" customFormat="1" ht="18" customHeight="1" spans="1:14">
      <c r="A45" s="19"/>
      <c r="B45" s="114"/>
      <c r="C45" s="23" t="s">
        <v>67</v>
      </c>
      <c r="D45" s="23" t="s">
        <v>26</v>
      </c>
      <c r="E45" s="23">
        <v>1</v>
      </c>
      <c r="F45" s="23">
        <v>3.77</v>
      </c>
      <c r="G45" s="23">
        <f t="shared" si="7"/>
        <v>3.77</v>
      </c>
      <c r="H45" s="23">
        <v>1</v>
      </c>
      <c r="I45" s="23">
        <v>0</v>
      </c>
      <c r="J45" s="23">
        <f t="shared" si="4"/>
        <v>0</v>
      </c>
      <c r="K45" s="24">
        <f t="shared" si="5"/>
        <v>3.77</v>
      </c>
      <c r="L45" s="24">
        <f t="shared" si="6"/>
        <v>0</v>
      </c>
      <c r="M45" s="52"/>
      <c r="N45" s="123"/>
    </row>
    <row r="46" s="98" customFormat="1" ht="18" customHeight="1" spans="1:14">
      <c r="A46" s="19"/>
      <c r="B46" s="114"/>
      <c r="C46" s="23" t="s">
        <v>68</v>
      </c>
      <c r="D46" s="23" t="s">
        <v>26</v>
      </c>
      <c r="E46" s="23">
        <v>1</v>
      </c>
      <c r="F46" s="23">
        <v>3.56</v>
      </c>
      <c r="G46" s="23">
        <f t="shared" si="7"/>
        <v>3.56</v>
      </c>
      <c r="H46" s="23">
        <v>1</v>
      </c>
      <c r="I46" s="23">
        <v>0</v>
      </c>
      <c r="J46" s="23">
        <f t="shared" si="4"/>
        <v>0</v>
      </c>
      <c r="K46" s="24">
        <f t="shared" si="5"/>
        <v>3.56</v>
      </c>
      <c r="L46" s="24">
        <f t="shared" si="6"/>
        <v>0</v>
      </c>
      <c r="M46" s="52"/>
      <c r="N46" s="123"/>
    </row>
    <row r="47" s="98" customFormat="1" ht="18" customHeight="1" spans="1:14">
      <c r="A47" s="19"/>
      <c r="B47" s="114"/>
      <c r="C47" s="23" t="s">
        <v>69</v>
      </c>
      <c r="D47" s="23" t="s">
        <v>26</v>
      </c>
      <c r="E47" s="23">
        <v>1</v>
      </c>
      <c r="F47" s="23">
        <v>12.6</v>
      </c>
      <c r="G47" s="23">
        <f t="shared" si="7"/>
        <v>12.6</v>
      </c>
      <c r="H47" s="23">
        <v>1</v>
      </c>
      <c r="I47" s="23">
        <v>0</v>
      </c>
      <c r="J47" s="23">
        <f t="shared" si="4"/>
        <v>0</v>
      </c>
      <c r="K47" s="24">
        <f t="shared" si="5"/>
        <v>12.6</v>
      </c>
      <c r="L47" s="24">
        <f t="shared" si="6"/>
        <v>0</v>
      </c>
      <c r="M47" s="52"/>
      <c r="N47" s="123"/>
    </row>
    <row r="48" s="98" customFormat="1" ht="18" customHeight="1" spans="1:14">
      <c r="A48" s="19"/>
      <c r="B48" s="114"/>
      <c r="C48" s="23" t="s">
        <v>70</v>
      </c>
      <c r="D48" s="23" t="s">
        <v>38</v>
      </c>
      <c r="E48" s="23">
        <v>40</v>
      </c>
      <c r="F48" s="23">
        <v>9</v>
      </c>
      <c r="G48" s="23">
        <f t="shared" si="7"/>
        <v>360</v>
      </c>
      <c r="H48" s="23">
        <v>40</v>
      </c>
      <c r="I48" s="23">
        <v>0</v>
      </c>
      <c r="J48" s="23">
        <f t="shared" si="4"/>
        <v>0</v>
      </c>
      <c r="K48" s="24">
        <f t="shared" si="5"/>
        <v>360</v>
      </c>
      <c r="L48" s="24">
        <f t="shared" si="6"/>
        <v>0</v>
      </c>
      <c r="M48" s="52"/>
      <c r="N48" s="123"/>
    </row>
    <row r="49" s="98" customFormat="1" ht="18" customHeight="1" spans="1:14">
      <c r="A49" s="19"/>
      <c r="B49" s="114"/>
      <c r="C49" s="23" t="s">
        <v>71</v>
      </c>
      <c r="D49" s="23" t="s">
        <v>26</v>
      </c>
      <c r="E49" s="23">
        <v>1</v>
      </c>
      <c r="F49" s="23">
        <v>22.99</v>
      </c>
      <c r="G49" s="23">
        <f t="shared" si="7"/>
        <v>22.99</v>
      </c>
      <c r="H49" s="23">
        <v>1</v>
      </c>
      <c r="I49" s="23">
        <v>22.99</v>
      </c>
      <c r="J49" s="23">
        <f t="shared" si="4"/>
        <v>22.99</v>
      </c>
      <c r="K49" s="24">
        <f t="shared" si="5"/>
        <v>0</v>
      </c>
      <c r="L49" s="24">
        <f t="shared" si="6"/>
        <v>22.99</v>
      </c>
      <c r="M49" s="124"/>
      <c r="N49" s="123"/>
    </row>
    <row r="50" s="98" customFormat="1" ht="18" customHeight="1" spans="1:14">
      <c r="A50" s="19"/>
      <c r="B50" s="114"/>
      <c r="C50" s="30" t="s">
        <v>72</v>
      </c>
      <c r="D50" s="29"/>
      <c r="E50" s="29"/>
      <c r="F50" s="29"/>
      <c r="G50" s="30">
        <v>3614</v>
      </c>
      <c r="H50" s="31"/>
      <c r="I50" s="31"/>
      <c r="J50" s="31">
        <v>2550</v>
      </c>
      <c r="K50" s="27">
        <v>1064</v>
      </c>
      <c r="L50" s="31">
        <v>2550</v>
      </c>
      <c r="M50" s="31"/>
      <c r="N50" s="123"/>
    </row>
    <row r="51" s="98" customFormat="1" ht="18" customHeight="1" spans="1:13">
      <c r="A51" s="19"/>
      <c r="B51" s="114"/>
      <c r="C51" s="30" t="s">
        <v>73</v>
      </c>
      <c r="D51" s="17"/>
      <c r="E51" s="17"/>
      <c r="F51" s="18"/>
      <c r="G51" s="117">
        <f>G17+G50</f>
        <v>59354</v>
      </c>
      <c r="H51" s="17"/>
      <c r="I51" s="17"/>
      <c r="J51" s="31">
        <f>J17+J50</f>
        <v>37126</v>
      </c>
      <c r="K51" s="49">
        <f>K17+K50</f>
        <v>22228</v>
      </c>
      <c r="L51" s="49">
        <f>L17+L50</f>
        <v>37126</v>
      </c>
      <c r="M51" s="50"/>
    </row>
    <row r="52" s="98" customFormat="1" ht="18" customHeight="1" spans="1:13">
      <c r="A52" s="52">
        <v>2</v>
      </c>
      <c r="B52" s="61" t="s">
        <v>74</v>
      </c>
      <c r="C52" s="23" t="s">
        <v>75</v>
      </c>
      <c r="D52" s="24" t="s">
        <v>18</v>
      </c>
      <c r="E52" s="24">
        <v>1</v>
      </c>
      <c r="F52" s="25">
        <v>6600</v>
      </c>
      <c r="G52" s="25">
        <f>E52*F52</f>
        <v>6600</v>
      </c>
      <c r="H52" s="24">
        <v>1</v>
      </c>
      <c r="I52" s="24">
        <v>4000</v>
      </c>
      <c r="J52" s="24">
        <f t="shared" ref="J52:J61" si="8">H52*I52</f>
        <v>4000</v>
      </c>
      <c r="K52" s="51">
        <f>G52-J52</f>
        <v>2600</v>
      </c>
      <c r="L52" s="51">
        <f>J52</f>
        <v>4000</v>
      </c>
      <c r="M52" s="50" t="s">
        <v>16</v>
      </c>
    </row>
    <row r="53" s="98" customFormat="1" ht="18" customHeight="1" spans="1:13">
      <c r="A53" s="52"/>
      <c r="B53" s="63"/>
      <c r="C53" s="23" t="s">
        <v>76</v>
      </c>
      <c r="D53" s="24" t="s">
        <v>29</v>
      </c>
      <c r="E53" s="24">
        <v>1</v>
      </c>
      <c r="F53" s="25">
        <v>3500</v>
      </c>
      <c r="G53" s="25">
        <f t="shared" ref="G53:G62" si="9">E53*F53</f>
        <v>3500</v>
      </c>
      <c r="H53" s="24">
        <v>1</v>
      </c>
      <c r="I53" s="24">
        <v>2500</v>
      </c>
      <c r="J53" s="24">
        <f t="shared" si="8"/>
        <v>2500</v>
      </c>
      <c r="K53" s="51">
        <f t="shared" ref="K53:K62" si="10">G53-J53</f>
        <v>1000</v>
      </c>
      <c r="L53" s="51">
        <f t="shared" ref="L53:L62" si="11">J53</f>
        <v>2500</v>
      </c>
      <c r="M53" s="52"/>
    </row>
    <row r="54" s="98" customFormat="1" ht="18" customHeight="1" spans="1:13">
      <c r="A54" s="52"/>
      <c r="B54" s="63"/>
      <c r="C54" s="23" t="s">
        <v>77</v>
      </c>
      <c r="D54" s="24" t="s">
        <v>78</v>
      </c>
      <c r="E54" s="24">
        <v>1</v>
      </c>
      <c r="F54" s="25">
        <v>1800</v>
      </c>
      <c r="G54" s="25">
        <f t="shared" si="9"/>
        <v>1800</v>
      </c>
      <c r="H54" s="24">
        <v>1</v>
      </c>
      <c r="I54" s="24">
        <v>800</v>
      </c>
      <c r="J54" s="24">
        <f t="shared" si="8"/>
        <v>800</v>
      </c>
      <c r="K54" s="51">
        <f t="shared" si="10"/>
        <v>1000</v>
      </c>
      <c r="L54" s="51">
        <f t="shared" si="11"/>
        <v>800</v>
      </c>
      <c r="M54" s="52"/>
    </row>
    <row r="55" s="98" customFormat="1" ht="18" customHeight="1" spans="1:13">
      <c r="A55" s="52"/>
      <c r="B55" s="63"/>
      <c r="C55" s="23" t="s">
        <v>79</v>
      </c>
      <c r="D55" s="24" t="s">
        <v>18</v>
      </c>
      <c r="E55" s="24">
        <v>1</v>
      </c>
      <c r="F55" s="25">
        <v>12800</v>
      </c>
      <c r="G55" s="25">
        <f t="shared" si="9"/>
        <v>12800</v>
      </c>
      <c r="H55" s="24">
        <v>1</v>
      </c>
      <c r="I55" s="24">
        <v>8800</v>
      </c>
      <c r="J55" s="24">
        <f t="shared" si="8"/>
        <v>8800</v>
      </c>
      <c r="K55" s="51">
        <f t="shared" si="10"/>
        <v>4000</v>
      </c>
      <c r="L55" s="51">
        <f t="shared" si="11"/>
        <v>8800</v>
      </c>
      <c r="M55" s="52"/>
    </row>
    <row r="56" s="98" customFormat="1" ht="18" customHeight="1" spans="1:13">
      <c r="A56" s="52"/>
      <c r="B56" s="63"/>
      <c r="C56" s="23" t="s">
        <v>80</v>
      </c>
      <c r="D56" s="24" t="s">
        <v>18</v>
      </c>
      <c r="E56" s="24">
        <v>2</v>
      </c>
      <c r="F56" s="25">
        <v>1850</v>
      </c>
      <c r="G56" s="25">
        <f t="shared" si="9"/>
        <v>3700</v>
      </c>
      <c r="H56" s="24">
        <v>2</v>
      </c>
      <c r="I56" s="24">
        <v>1200</v>
      </c>
      <c r="J56" s="24">
        <f t="shared" si="8"/>
        <v>2400</v>
      </c>
      <c r="K56" s="51">
        <f t="shared" si="10"/>
        <v>1300</v>
      </c>
      <c r="L56" s="51">
        <f t="shared" si="11"/>
        <v>2400</v>
      </c>
      <c r="M56" s="52"/>
    </row>
    <row r="57" s="98" customFormat="1" ht="18" customHeight="1" spans="1:13">
      <c r="A57" s="52"/>
      <c r="B57" s="63"/>
      <c r="C57" s="23" t="s">
        <v>81</v>
      </c>
      <c r="D57" s="24" t="s">
        <v>18</v>
      </c>
      <c r="E57" s="24">
        <v>20</v>
      </c>
      <c r="F57" s="25">
        <v>60</v>
      </c>
      <c r="G57" s="25">
        <f t="shared" si="9"/>
        <v>1200</v>
      </c>
      <c r="H57" s="24">
        <v>20</v>
      </c>
      <c r="I57" s="24">
        <v>44</v>
      </c>
      <c r="J57" s="24">
        <f t="shared" si="8"/>
        <v>880</v>
      </c>
      <c r="K57" s="51">
        <f t="shared" si="10"/>
        <v>320</v>
      </c>
      <c r="L57" s="51">
        <f t="shared" si="11"/>
        <v>880</v>
      </c>
      <c r="M57" s="52"/>
    </row>
    <row r="58" s="98" customFormat="1" ht="18" customHeight="1" spans="1:13">
      <c r="A58" s="52"/>
      <c r="B58" s="63"/>
      <c r="C58" s="23" t="s">
        <v>82</v>
      </c>
      <c r="D58" s="24" t="s">
        <v>18</v>
      </c>
      <c r="E58" s="24">
        <v>1</v>
      </c>
      <c r="F58" s="25">
        <v>1650</v>
      </c>
      <c r="G58" s="25">
        <f t="shared" si="9"/>
        <v>1650</v>
      </c>
      <c r="H58" s="24">
        <v>1</v>
      </c>
      <c r="I58" s="24">
        <v>1088</v>
      </c>
      <c r="J58" s="24">
        <f t="shared" si="8"/>
        <v>1088</v>
      </c>
      <c r="K58" s="51">
        <f t="shared" si="10"/>
        <v>562</v>
      </c>
      <c r="L58" s="51">
        <f t="shared" si="11"/>
        <v>1088</v>
      </c>
      <c r="M58" s="52"/>
    </row>
    <row r="59" s="98" customFormat="1" ht="18" customHeight="1" spans="1:13">
      <c r="A59" s="52"/>
      <c r="B59" s="63"/>
      <c r="C59" s="23" t="s">
        <v>83</v>
      </c>
      <c r="D59" s="24" t="s">
        <v>18</v>
      </c>
      <c r="E59" s="24">
        <v>1</v>
      </c>
      <c r="F59" s="25">
        <v>18500</v>
      </c>
      <c r="G59" s="25">
        <f t="shared" si="9"/>
        <v>18500</v>
      </c>
      <c r="H59" s="24">
        <v>1</v>
      </c>
      <c r="I59" s="24">
        <v>8580</v>
      </c>
      <c r="J59" s="24">
        <f t="shared" si="8"/>
        <v>8580</v>
      </c>
      <c r="K59" s="51">
        <f t="shared" si="10"/>
        <v>9920</v>
      </c>
      <c r="L59" s="51">
        <f t="shared" si="11"/>
        <v>8580</v>
      </c>
      <c r="M59" s="52"/>
    </row>
    <row r="60" s="98" customFormat="1" ht="18" customHeight="1" spans="1:13">
      <c r="A60" s="52"/>
      <c r="B60" s="63"/>
      <c r="C60" s="23" t="s">
        <v>84</v>
      </c>
      <c r="D60" s="24" t="s">
        <v>26</v>
      </c>
      <c r="E60" s="24">
        <v>1</v>
      </c>
      <c r="F60" s="25">
        <v>580</v>
      </c>
      <c r="G60" s="25">
        <f t="shared" si="9"/>
        <v>580</v>
      </c>
      <c r="H60" s="24">
        <v>1</v>
      </c>
      <c r="I60" s="24">
        <v>0</v>
      </c>
      <c r="J60" s="24">
        <f t="shared" si="8"/>
        <v>0</v>
      </c>
      <c r="K60" s="51">
        <f t="shared" si="10"/>
        <v>580</v>
      </c>
      <c r="L60" s="51">
        <f t="shared" si="11"/>
        <v>0</v>
      </c>
      <c r="M60" s="52"/>
    </row>
    <row r="61" s="98" customFormat="1" ht="18" customHeight="1" spans="1:13">
      <c r="A61" s="52"/>
      <c r="B61" s="63"/>
      <c r="C61" s="23" t="s">
        <v>85</v>
      </c>
      <c r="D61" s="53" t="s">
        <v>26</v>
      </c>
      <c r="E61" s="53">
        <v>2</v>
      </c>
      <c r="F61" s="54">
        <v>182.16</v>
      </c>
      <c r="G61" s="55">
        <f t="shared" si="9"/>
        <v>364.32</v>
      </c>
      <c r="H61" s="53">
        <v>2</v>
      </c>
      <c r="I61" s="54">
        <v>182.16</v>
      </c>
      <c r="J61" s="55">
        <f t="shared" si="8"/>
        <v>364.32</v>
      </c>
      <c r="K61" s="68">
        <f t="shared" si="10"/>
        <v>0</v>
      </c>
      <c r="L61" s="68">
        <f t="shared" si="11"/>
        <v>364.32</v>
      </c>
      <c r="M61" s="52"/>
    </row>
    <row r="62" s="99" customFormat="1" ht="28" customHeight="1" spans="1:13">
      <c r="A62" s="52"/>
      <c r="B62" s="63"/>
      <c r="C62" s="23" t="s">
        <v>14</v>
      </c>
      <c r="D62" s="53" t="s">
        <v>15</v>
      </c>
      <c r="E62" s="56">
        <v>1</v>
      </c>
      <c r="F62" s="55">
        <v>1100</v>
      </c>
      <c r="G62" s="25">
        <f t="shared" ref="G62:G64" si="12">E62*F62</f>
        <v>1100</v>
      </c>
      <c r="H62" s="56">
        <v>0</v>
      </c>
      <c r="I62" s="56">
        <v>1100</v>
      </c>
      <c r="J62" s="24">
        <f t="shared" ref="J62:J64" si="13">H62*I62</f>
        <v>0</v>
      </c>
      <c r="K62" s="51">
        <f t="shared" ref="K62:K64" si="14">G62-J62</f>
        <v>1100</v>
      </c>
      <c r="L62" s="56">
        <f t="shared" ref="L62:L64" si="15">J62</f>
        <v>0</v>
      </c>
      <c r="M62" s="47" t="s">
        <v>86</v>
      </c>
    </row>
    <row r="63" s="99" customFormat="1" ht="28" customHeight="1" spans="1:13">
      <c r="A63" s="52"/>
      <c r="B63" s="63"/>
      <c r="C63" s="23" t="s">
        <v>30</v>
      </c>
      <c r="D63" s="53" t="s">
        <v>26</v>
      </c>
      <c r="E63" s="53">
        <v>1</v>
      </c>
      <c r="F63" s="54">
        <v>125.73</v>
      </c>
      <c r="G63" s="55">
        <f t="shared" si="12"/>
        <v>125.73</v>
      </c>
      <c r="H63" s="53">
        <v>1</v>
      </c>
      <c r="I63" s="54">
        <v>125.73</v>
      </c>
      <c r="J63" s="55">
        <f t="shared" si="13"/>
        <v>125.73</v>
      </c>
      <c r="K63" s="68">
        <f t="shared" si="14"/>
        <v>0</v>
      </c>
      <c r="L63" s="68">
        <f t="shared" si="15"/>
        <v>125.73</v>
      </c>
      <c r="M63" s="45" t="s">
        <v>16</v>
      </c>
    </row>
    <row r="64" s="99" customFormat="1" ht="28" customHeight="1" spans="1:13">
      <c r="A64" s="52"/>
      <c r="B64" s="63"/>
      <c r="C64" s="23" t="s">
        <v>87</v>
      </c>
      <c r="D64" s="53" t="s">
        <v>26</v>
      </c>
      <c r="E64" s="53">
        <v>1</v>
      </c>
      <c r="F64" s="54">
        <v>200</v>
      </c>
      <c r="G64" s="55">
        <f t="shared" si="12"/>
        <v>200</v>
      </c>
      <c r="H64" s="53">
        <v>1</v>
      </c>
      <c r="I64" s="54">
        <v>200</v>
      </c>
      <c r="J64" s="55">
        <f t="shared" si="13"/>
        <v>200</v>
      </c>
      <c r="K64" s="68">
        <f t="shared" si="14"/>
        <v>0</v>
      </c>
      <c r="L64" s="68">
        <f t="shared" si="15"/>
        <v>200</v>
      </c>
      <c r="M64" s="46"/>
    </row>
    <row r="65" s="99" customFormat="1" ht="18" customHeight="1" spans="1:14">
      <c r="A65" s="52"/>
      <c r="B65" s="63"/>
      <c r="C65" s="57" t="s">
        <v>32</v>
      </c>
      <c r="D65" s="58"/>
      <c r="E65" s="58"/>
      <c r="F65" s="59"/>
      <c r="G65" s="59">
        <v>52120</v>
      </c>
      <c r="H65" s="58"/>
      <c r="I65" s="58"/>
      <c r="J65" s="58">
        <v>29738</v>
      </c>
      <c r="K65" s="58">
        <f>SUM(K52:K64)</f>
        <v>22382</v>
      </c>
      <c r="L65" s="58">
        <v>29738</v>
      </c>
      <c r="M65" s="69"/>
      <c r="N65" s="126"/>
    </row>
    <row r="66" s="99" customFormat="1" ht="18" customHeight="1" spans="1:14">
      <c r="A66" s="52"/>
      <c r="B66" s="63"/>
      <c r="C66" s="23" t="s">
        <v>33</v>
      </c>
      <c r="D66" s="24" t="s">
        <v>34</v>
      </c>
      <c r="E66" s="24">
        <v>360</v>
      </c>
      <c r="F66" s="25">
        <v>11.25</v>
      </c>
      <c r="G66" s="25">
        <f>E66*F66</f>
        <v>4050</v>
      </c>
      <c r="H66" s="24">
        <v>360</v>
      </c>
      <c r="I66" s="24">
        <v>11.25</v>
      </c>
      <c r="J66" s="24">
        <f>H66*I66</f>
        <v>4050</v>
      </c>
      <c r="K66" s="51">
        <f>G66-J66</f>
        <v>0</v>
      </c>
      <c r="L66" s="51">
        <f>J66</f>
        <v>4050</v>
      </c>
      <c r="M66" s="45" t="s">
        <v>16</v>
      </c>
      <c r="N66" s="126"/>
    </row>
    <row r="67" customFormat="1" ht="18" customHeight="1" spans="1:15">
      <c r="A67" s="52"/>
      <c r="B67" s="63"/>
      <c r="C67" s="23" t="s">
        <v>70</v>
      </c>
      <c r="D67" s="53" t="s">
        <v>38</v>
      </c>
      <c r="E67" s="53">
        <v>5</v>
      </c>
      <c r="F67" s="54">
        <v>8.446</v>
      </c>
      <c r="G67" s="55">
        <f t="shared" ref="G67:G76" si="16">E67*F67</f>
        <v>42.23</v>
      </c>
      <c r="H67" s="53">
        <v>5</v>
      </c>
      <c r="I67" s="54">
        <v>8.446</v>
      </c>
      <c r="J67" s="55">
        <f t="shared" ref="J67:J76" si="17">H67*I67</f>
        <v>42.23</v>
      </c>
      <c r="K67" s="68">
        <f t="shared" ref="K67:K76" si="18">G67-J67</f>
        <v>0</v>
      </c>
      <c r="L67" s="68">
        <f t="shared" ref="L67:L76" si="19">J67</f>
        <v>42.23</v>
      </c>
      <c r="M67" s="45"/>
      <c r="N67" s="120"/>
      <c r="O67" s="99"/>
    </row>
    <row r="68" customFormat="1" ht="18" customHeight="1" spans="1:15">
      <c r="A68" s="52"/>
      <c r="B68" s="63"/>
      <c r="C68" s="23" t="s">
        <v>88</v>
      </c>
      <c r="D68" s="53" t="s">
        <v>89</v>
      </c>
      <c r="E68" s="53">
        <v>1</v>
      </c>
      <c r="F68" s="54">
        <v>26</v>
      </c>
      <c r="G68" s="55">
        <f t="shared" si="16"/>
        <v>26</v>
      </c>
      <c r="H68" s="53">
        <v>1</v>
      </c>
      <c r="I68" s="54">
        <v>26</v>
      </c>
      <c r="J68" s="55">
        <f t="shared" si="17"/>
        <v>26</v>
      </c>
      <c r="K68" s="68">
        <f t="shared" si="18"/>
        <v>0</v>
      </c>
      <c r="L68" s="68">
        <f t="shared" si="19"/>
        <v>26</v>
      </c>
      <c r="M68" s="45"/>
      <c r="N68" s="120"/>
      <c r="O68" s="99"/>
    </row>
    <row r="69" customFormat="1" ht="18" customHeight="1" spans="1:15">
      <c r="A69" s="52"/>
      <c r="B69" s="63"/>
      <c r="C69" s="23" t="s">
        <v>58</v>
      </c>
      <c r="D69" s="53" t="s">
        <v>34</v>
      </c>
      <c r="E69" s="53">
        <v>2</v>
      </c>
      <c r="F69" s="54">
        <v>39</v>
      </c>
      <c r="G69" s="55">
        <f t="shared" si="16"/>
        <v>78</v>
      </c>
      <c r="H69" s="53">
        <v>2</v>
      </c>
      <c r="I69" s="54">
        <v>39</v>
      </c>
      <c r="J69" s="55">
        <f t="shared" si="17"/>
        <v>78</v>
      </c>
      <c r="K69" s="68">
        <f t="shared" si="18"/>
        <v>0</v>
      </c>
      <c r="L69" s="68">
        <f t="shared" si="19"/>
        <v>78</v>
      </c>
      <c r="M69" s="45"/>
      <c r="N69" s="120"/>
      <c r="O69" s="99"/>
    </row>
    <row r="70" customFormat="1" ht="18" customHeight="1" spans="1:15">
      <c r="A70" s="52"/>
      <c r="B70" s="63"/>
      <c r="C70" s="23" t="s">
        <v>90</v>
      </c>
      <c r="D70" s="53" t="s">
        <v>26</v>
      </c>
      <c r="E70" s="53">
        <v>10</v>
      </c>
      <c r="F70" s="54">
        <v>1.46</v>
      </c>
      <c r="G70" s="55">
        <f t="shared" si="16"/>
        <v>14.6</v>
      </c>
      <c r="H70" s="53">
        <v>10</v>
      </c>
      <c r="I70" s="54">
        <v>1.46</v>
      </c>
      <c r="J70" s="55">
        <f t="shared" si="17"/>
        <v>14.6</v>
      </c>
      <c r="K70" s="68">
        <f t="shared" si="18"/>
        <v>0</v>
      </c>
      <c r="L70" s="68">
        <f t="shared" si="19"/>
        <v>14.6</v>
      </c>
      <c r="M70" s="45"/>
      <c r="N70" s="120"/>
      <c r="O70" s="99"/>
    </row>
    <row r="71" customFormat="1" ht="21" customHeight="1" spans="1:15">
      <c r="A71" s="52"/>
      <c r="B71" s="63"/>
      <c r="C71" s="23" t="s">
        <v>91</v>
      </c>
      <c r="D71" s="53" t="s">
        <v>34</v>
      </c>
      <c r="E71" s="53">
        <v>1</v>
      </c>
      <c r="F71" s="54">
        <v>7.8</v>
      </c>
      <c r="G71" s="55">
        <f t="shared" si="16"/>
        <v>7.8</v>
      </c>
      <c r="H71" s="53">
        <v>1</v>
      </c>
      <c r="I71" s="54">
        <v>7.8</v>
      </c>
      <c r="J71" s="55">
        <f t="shared" si="17"/>
        <v>7.8</v>
      </c>
      <c r="K71" s="68">
        <f t="shared" si="18"/>
        <v>0</v>
      </c>
      <c r="L71" s="68">
        <f t="shared" si="19"/>
        <v>7.8</v>
      </c>
      <c r="M71" s="46"/>
      <c r="N71" s="120"/>
      <c r="O71" s="99"/>
    </row>
    <row r="72" customFormat="1" ht="18" customHeight="1" spans="1:15">
      <c r="A72" s="52"/>
      <c r="B72" s="63"/>
      <c r="C72" s="23" t="s">
        <v>92</v>
      </c>
      <c r="D72" s="53" t="s">
        <v>34</v>
      </c>
      <c r="E72" s="53">
        <v>20</v>
      </c>
      <c r="F72" s="54">
        <v>3</v>
      </c>
      <c r="G72" s="55">
        <f t="shared" si="16"/>
        <v>60</v>
      </c>
      <c r="H72" s="53">
        <v>20</v>
      </c>
      <c r="I72" s="54">
        <v>0</v>
      </c>
      <c r="J72" s="55">
        <f t="shared" si="17"/>
        <v>0</v>
      </c>
      <c r="K72" s="68">
        <f t="shared" si="18"/>
        <v>60</v>
      </c>
      <c r="L72" s="68">
        <f t="shared" si="19"/>
        <v>0</v>
      </c>
      <c r="M72" s="21" t="s">
        <v>86</v>
      </c>
      <c r="N72" s="120"/>
      <c r="O72" s="99"/>
    </row>
    <row r="73" customFormat="1" ht="18" customHeight="1" spans="1:15">
      <c r="A73" s="52"/>
      <c r="B73" s="63"/>
      <c r="C73" s="23" t="s">
        <v>93</v>
      </c>
      <c r="D73" s="53" t="s">
        <v>34</v>
      </c>
      <c r="E73" s="53">
        <v>1</v>
      </c>
      <c r="F73" s="54">
        <v>30</v>
      </c>
      <c r="G73" s="55">
        <f t="shared" si="16"/>
        <v>30</v>
      </c>
      <c r="H73" s="53">
        <v>1</v>
      </c>
      <c r="I73" s="54">
        <v>0</v>
      </c>
      <c r="J73" s="55">
        <f t="shared" si="17"/>
        <v>0</v>
      </c>
      <c r="K73" s="68">
        <f t="shared" si="18"/>
        <v>30</v>
      </c>
      <c r="L73" s="68">
        <f t="shared" si="19"/>
        <v>0</v>
      </c>
      <c r="M73" s="21"/>
      <c r="N73" s="120"/>
      <c r="O73" s="99"/>
    </row>
    <row r="74" customFormat="1" ht="18" customHeight="1" spans="1:15">
      <c r="A74" s="52"/>
      <c r="B74" s="63"/>
      <c r="C74" s="23" t="s">
        <v>94</v>
      </c>
      <c r="D74" s="53" t="s">
        <v>34</v>
      </c>
      <c r="E74" s="53">
        <v>1</v>
      </c>
      <c r="F74" s="54">
        <v>25</v>
      </c>
      <c r="G74" s="55">
        <f t="shared" si="16"/>
        <v>25</v>
      </c>
      <c r="H74" s="53">
        <v>1</v>
      </c>
      <c r="I74" s="54">
        <v>0</v>
      </c>
      <c r="J74" s="55">
        <f t="shared" si="17"/>
        <v>0</v>
      </c>
      <c r="K74" s="68">
        <f t="shared" si="18"/>
        <v>25</v>
      </c>
      <c r="L74" s="68">
        <f t="shared" si="19"/>
        <v>0</v>
      </c>
      <c r="M74" s="21"/>
      <c r="N74" s="120"/>
      <c r="O74" s="99"/>
    </row>
    <row r="75" customFormat="1" ht="18" customHeight="1" spans="1:15">
      <c r="A75" s="52"/>
      <c r="B75" s="63"/>
      <c r="C75" s="23" t="s">
        <v>39</v>
      </c>
      <c r="D75" s="53" t="s">
        <v>38</v>
      </c>
      <c r="E75" s="53">
        <v>10</v>
      </c>
      <c r="F75" s="54">
        <v>4</v>
      </c>
      <c r="G75" s="55">
        <f t="shared" si="16"/>
        <v>40</v>
      </c>
      <c r="H75" s="53">
        <v>10</v>
      </c>
      <c r="I75" s="54">
        <v>0</v>
      </c>
      <c r="J75" s="55">
        <f t="shared" si="17"/>
        <v>0</v>
      </c>
      <c r="K75" s="68">
        <f t="shared" si="18"/>
        <v>40</v>
      </c>
      <c r="L75" s="68">
        <f t="shared" si="19"/>
        <v>0</v>
      </c>
      <c r="M75" s="21"/>
      <c r="N75" s="120"/>
      <c r="O75" s="99"/>
    </row>
    <row r="76" customFormat="1" ht="45" customHeight="1" spans="1:14">
      <c r="A76" s="52"/>
      <c r="B76" s="63"/>
      <c r="C76" s="23" t="s">
        <v>95</v>
      </c>
      <c r="D76" s="53" t="s">
        <v>26</v>
      </c>
      <c r="E76" s="53">
        <v>4</v>
      </c>
      <c r="F76" s="54">
        <v>27.62</v>
      </c>
      <c r="G76" s="55">
        <f t="shared" si="16"/>
        <v>110.48</v>
      </c>
      <c r="H76" s="53">
        <v>4</v>
      </c>
      <c r="I76" s="54">
        <v>27.62</v>
      </c>
      <c r="J76" s="55">
        <f t="shared" si="17"/>
        <v>110.48</v>
      </c>
      <c r="K76" s="68">
        <f t="shared" si="18"/>
        <v>0</v>
      </c>
      <c r="L76" s="68">
        <f t="shared" si="19"/>
        <v>110.48</v>
      </c>
      <c r="M76" s="21" t="s">
        <v>16</v>
      </c>
      <c r="N76" s="120"/>
    </row>
    <row r="77" customFormat="1" ht="18" customHeight="1" spans="1:14">
      <c r="A77" s="52"/>
      <c r="B77" s="63"/>
      <c r="C77" s="57" t="s">
        <v>96</v>
      </c>
      <c r="D77" s="53"/>
      <c r="E77" s="53"/>
      <c r="F77" s="54"/>
      <c r="G77" s="59">
        <v>4484</v>
      </c>
      <c r="H77" s="53"/>
      <c r="I77" s="54"/>
      <c r="J77" s="59">
        <v>4329</v>
      </c>
      <c r="K77" s="59">
        <f>SUM(K66:K76)</f>
        <v>155</v>
      </c>
      <c r="L77" s="59">
        <v>4329</v>
      </c>
      <c r="M77" s="72"/>
      <c r="N77" s="120"/>
    </row>
    <row r="78" customFormat="1" ht="18" customHeight="1" spans="1:14">
      <c r="A78" s="52"/>
      <c r="B78" s="63"/>
      <c r="C78" s="57" t="s">
        <v>73</v>
      </c>
      <c r="D78" s="53"/>
      <c r="E78" s="53"/>
      <c r="F78" s="54"/>
      <c r="G78" s="59">
        <f>G65+G77</f>
        <v>56604</v>
      </c>
      <c r="H78" s="53"/>
      <c r="I78" s="54"/>
      <c r="J78" s="58">
        <f>J65+J77</f>
        <v>34067</v>
      </c>
      <c r="K78" s="70">
        <f>K65+K77</f>
        <v>22537</v>
      </c>
      <c r="L78" s="70">
        <f>L65+L77</f>
        <v>34067</v>
      </c>
      <c r="M78" s="72"/>
      <c r="N78" s="120"/>
    </row>
    <row r="79" ht="18" customHeight="1" spans="1:14">
      <c r="A79" s="17">
        <v>3</v>
      </c>
      <c r="B79" s="61" t="s">
        <v>97</v>
      </c>
      <c r="C79" s="23" t="s">
        <v>98</v>
      </c>
      <c r="D79" s="23" t="s">
        <v>18</v>
      </c>
      <c r="E79" s="23">
        <v>1</v>
      </c>
      <c r="F79" s="62">
        <v>5600</v>
      </c>
      <c r="G79" s="25">
        <f>E79*F79</f>
        <v>5600</v>
      </c>
      <c r="H79" s="23">
        <v>1</v>
      </c>
      <c r="I79" s="62">
        <v>2600</v>
      </c>
      <c r="J79" s="24">
        <f>H79*I79</f>
        <v>2600</v>
      </c>
      <c r="K79" s="51">
        <f>G79-J79</f>
        <v>3000</v>
      </c>
      <c r="L79" s="51">
        <f>J79</f>
        <v>2600</v>
      </c>
      <c r="M79" s="71" t="s">
        <v>99</v>
      </c>
      <c r="N79" s="120"/>
    </row>
    <row r="80" ht="18" customHeight="1" spans="1:14">
      <c r="A80" s="17"/>
      <c r="B80" s="63"/>
      <c r="C80" s="23" t="s">
        <v>100</v>
      </c>
      <c r="D80" s="23" t="s">
        <v>18</v>
      </c>
      <c r="E80" s="23">
        <v>1</v>
      </c>
      <c r="F80" s="62">
        <v>900</v>
      </c>
      <c r="G80" s="62">
        <f>E80*F80</f>
        <v>900</v>
      </c>
      <c r="H80" s="23">
        <v>1</v>
      </c>
      <c r="I80" s="62">
        <v>450</v>
      </c>
      <c r="J80" s="24">
        <f t="shared" ref="J79:J91" si="20">H80*I80</f>
        <v>450</v>
      </c>
      <c r="K80" s="51">
        <f t="shared" ref="K80:K91" si="21">G80-J80</f>
        <v>450</v>
      </c>
      <c r="L80" s="51">
        <f t="shared" ref="L80:L91" si="22">J80</f>
        <v>450</v>
      </c>
      <c r="M80" s="72"/>
      <c r="N80" s="120"/>
    </row>
    <row r="81" ht="18" customHeight="1" spans="1:14">
      <c r="A81" s="17"/>
      <c r="B81" s="63"/>
      <c r="C81" s="23" t="s">
        <v>17</v>
      </c>
      <c r="D81" s="23" t="s">
        <v>18</v>
      </c>
      <c r="E81" s="23">
        <v>1</v>
      </c>
      <c r="F81" s="62">
        <v>1800</v>
      </c>
      <c r="G81" s="62">
        <f t="shared" ref="G81:G86" si="23">E81*F81</f>
        <v>1800</v>
      </c>
      <c r="H81" s="23">
        <v>1</v>
      </c>
      <c r="I81" s="62">
        <v>1800</v>
      </c>
      <c r="J81" s="24">
        <f t="shared" si="20"/>
        <v>1800</v>
      </c>
      <c r="K81" s="51">
        <f t="shared" si="21"/>
        <v>0</v>
      </c>
      <c r="L81" s="51">
        <f t="shared" si="22"/>
        <v>1800</v>
      </c>
      <c r="M81" s="72"/>
      <c r="N81" s="120"/>
    </row>
    <row r="82" ht="18" customHeight="1" spans="1:14">
      <c r="A82" s="17"/>
      <c r="B82" s="63"/>
      <c r="C82" s="23" t="s">
        <v>101</v>
      </c>
      <c r="D82" s="23" t="s">
        <v>26</v>
      </c>
      <c r="E82" s="23">
        <v>1</v>
      </c>
      <c r="F82" s="62">
        <v>380</v>
      </c>
      <c r="G82" s="62">
        <f t="shared" si="23"/>
        <v>380</v>
      </c>
      <c r="H82" s="23">
        <v>1</v>
      </c>
      <c r="I82" s="62">
        <v>380</v>
      </c>
      <c r="J82" s="24">
        <f t="shared" si="20"/>
        <v>380</v>
      </c>
      <c r="K82" s="51">
        <f t="shared" si="21"/>
        <v>0</v>
      </c>
      <c r="L82" s="51">
        <f t="shared" si="22"/>
        <v>380</v>
      </c>
      <c r="M82" s="72"/>
      <c r="N82" s="120"/>
    </row>
    <row r="83" ht="18" customHeight="1" spans="1:14">
      <c r="A83" s="17"/>
      <c r="B83" s="63"/>
      <c r="C83" s="23" t="s">
        <v>102</v>
      </c>
      <c r="D83" s="23" t="s">
        <v>26</v>
      </c>
      <c r="E83" s="23">
        <v>2</v>
      </c>
      <c r="F83" s="62">
        <v>380</v>
      </c>
      <c r="G83" s="62">
        <f t="shared" si="23"/>
        <v>760</v>
      </c>
      <c r="H83" s="23">
        <v>2</v>
      </c>
      <c r="I83" s="62">
        <v>380</v>
      </c>
      <c r="J83" s="24">
        <f t="shared" si="20"/>
        <v>760</v>
      </c>
      <c r="K83" s="51">
        <f t="shared" si="21"/>
        <v>0</v>
      </c>
      <c r="L83" s="51">
        <f t="shared" si="22"/>
        <v>760</v>
      </c>
      <c r="M83" s="72"/>
      <c r="N83" s="120"/>
    </row>
    <row r="84" ht="18" customHeight="1" spans="1:14">
      <c r="A84" s="17"/>
      <c r="B84" s="63"/>
      <c r="C84" s="23" t="s">
        <v>102</v>
      </c>
      <c r="D84" s="23" t="s">
        <v>26</v>
      </c>
      <c r="E84" s="23">
        <v>2</v>
      </c>
      <c r="F84" s="62">
        <v>150</v>
      </c>
      <c r="G84" s="62">
        <v>300</v>
      </c>
      <c r="H84" s="23">
        <v>2</v>
      </c>
      <c r="I84" s="62">
        <v>150</v>
      </c>
      <c r="J84" s="24">
        <f t="shared" si="20"/>
        <v>300</v>
      </c>
      <c r="K84" s="51">
        <f t="shared" si="21"/>
        <v>0</v>
      </c>
      <c r="L84" s="51">
        <f t="shared" si="22"/>
        <v>300</v>
      </c>
      <c r="M84" s="72"/>
      <c r="N84" s="120"/>
    </row>
    <row r="85" ht="31" customHeight="1" spans="1:14">
      <c r="A85" s="17"/>
      <c r="B85" s="63"/>
      <c r="C85" s="23" t="s">
        <v>103</v>
      </c>
      <c r="D85" s="23" t="s">
        <v>18</v>
      </c>
      <c r="E85" s="23">
        <v>1</v>
      </c>
      <c r="F85" s="62">
        <v>19800</v>
      </c>
      <c r="G85" s="62">
        <f t="shared" si="23"/>
        <v>19800</v>
      </c>
      <c r="H85" s="23">
        <v>1</v>
      </c>
      <c r="I85" s="62">
        <v>15840</v>
      </c>
      <c r="J85" s="24">
        <f t="shared" si="20"/>
        <v>15840</v>
      </c>
      <c r="K85" s="51">
        <f t="shared" si="21"/>
        <v>3960</v>
      </c>
      <c r="L85" s="51">
        <f t="shared" si="22"/>
        <v>15840</v>
      </c>
      <c r="M85" s="72"/>
      <c r="N85" s="120"/>
    </row>
    <row r="86" ht="31" customHeight="1" spans="1:14">
      <c r="A86" s="17"/>
      <c r="B86" s="63"/>
      <c r="C86" s="23" t="s">
        <v>82</v>
      </c>
      <c r="D86" s="24" t="s">
        <v>18</v>
      </c>
      <c r="E86" s="24">
        <v>1</v>
      </c>
      <c r="F86" s="25">
        <v>1650</v>
      </c>
      <c r="G86" s="62">
        <f t="shared" si="23"/>
        <v>1650</v>
      </c>
      <c r="H86" s="24">
        <v>1</v>
      </c>
      <c r="I86" s="24">
        <v>1650</v>
      </c>
      <c r="J86" s="62">
        <f t="shared" si="20"/>
        <v>1650</v>
      </c>
      <c r="K86" s="51">
        <f t="shared" si="21"/>
        <v>0</v>
      </c>
      <c r="L86" s="51">
        <f t="shared" si="22"/>
        <v>1650</v>
      </c>
      <c r="M86" s="72"/>
      <c r="N86" s="120"/>
    </row>
    <row r="87" ht="18" customHeight="1" spans="1:14">
      <c r="A87" s="17"/>
      <c r="B87" s="63"/>
      <c r="C87" s="23" t="s">
        <v>80</v>
      </c>
      <c r="D87" s="23" t="s">
        <v>18</v>
      </c>
      <c r="E87" s="23">
        <v>2</v>
      </c>
      <c r="F87" s="62">
        <v>1850</v>
      </c>
      <c r="G87" s="62">
        <f t="shared" ref="G87:G90" si="24">E87*F87</f>
        <v>3700</v>
      </c>
      <c r="H87" s="23">
        <v>2</v>
      </c>
      <c r="I87" s="62">
        <v>1200</v>
      </c>
      <c r="J87" s="24">
        <f t="shared" ref="J87:J90" si="25">H87*I87</f>
        <v>2400</v>
      </c>
      <c r="K87" s="51">
        <f t="shared" ref="K87:K90" si="26">G87-J87</f>
        <v>1300</v>
      </c>
      <c r="L87" s="51">
        <f t="shared" ref="L87:L90" si="27">J87</f>
        <v>2400</v>
      </c>
      <c r="M87" s="72"/>
      <c r="N87" s="120"/>
    </row>
    <row r="88" ht="18" customHeight="1" spans="1:14">
      <c r="A88" s="17"/>
      <c r="B88" s="63"/>
      <c r="C88" s="23" t="s">
        <v>81</v>
      </c>
      <c r="D88" s="23" t="s">
        <v>22</v>
      </c>
      <c r="E88" s="23">
        <v>20</v>
      </c>
      <c r="F88" s="62">
        <v>60</v>
      </c>
      <c r="G88" s="62">
        <f t="shared" si="24"/>
        <v>1200</v>
      </c>
      <c r="H88" s="23">
        <v>20</v>
      </c>
      <c r="I88" s="62">
        <v>44</v>
      </c>
      <c r="J88" s="24">
        <f t="shared" si="25"/>
        <v>880</v>
      </c>
      <c r="K88" s="51">
        <f t="shared" si="26"/>
        <v>320</v>
      </c>
      <c r="L88" s="51">
        <f t="shared" si="27"/>
        <v>880</v>
      </c>
      <c r="M88" s="72"/>
      <c r="N88" s="120"/>
    </row>
    <row r="89" ht="18" customHeight="1" spans="1:14">
      <c r="A89" s="17"/>
      <c r="B89" s="63"/>
      <c r="C89" s="23" t="s">
        <v>84</v>
      </c>
      <c r="D89" s="23" t="s">
        <v>18</v>
      </c>
      <c r="E89" s="23">
        <v>1</v>
      </c>
      <c r="F89" s="62">
        <v>580</v>
      </c>
      <c r="G89" s="62">
        <f t="shared" si="24"/>
        <v>580</v>
      </c>
      <c r="H89" s="23">
        <v>1</v>
      </c>
      <c r="I89" s="62">
        <v>0</v>
      </c>
      <c r="J89" s="62">
        <f t="shared" si="25"/>
        <v>0</v>
      </c>
      <c r="K89" s="51">
        <f t="shared" si="26"/>
        <v>580</v>
      </c>
      <c r="L89" s="51">
        <f t="shared" si="27"/>
        <v>0</v>
      </c>
      <c r="M89" s="72"/>
      <c r="N89" s="120"/>
    </row>
    <row r="90" ht="18" customHeight="1" spans="1:14">
      <c r="A90" s="17"/>
      <c r="B90" s="63"/>
      <c r="C90" s="64" t="s">
        <v>52</v>
      </c>
      <c r="D90" s="64" t="s">
        <v>26</v>
      </c>
      <c r="E90" s="64">
        <v>1</v>
      </c>
      <c r="F90" s="65">
        <v>200</v>
      </c>
      <c r="G90" s="62">
        <f t="shared" si="24"/>
        <v>200</v>
      </c>
      <c r="H90" s="64">
        <v>1</v>
      </c>
      <c r="I90" s="64">
        <v>200</v>
      </c>
      <c r="J90" s="62">
        <f t="shared" si="25"/>
        <v>200</v>
      </c>
      <c r="K90" s="51">
        <f t="shared" si="26"/>
        <v>0</v>
      </c>
      <c r="L90" s="51">
        <f t="shared" si="27"/>
        <v>200</v>
      </c>
      <c r="M90" s="72"/>
      <c r="N90" s="120"/>
    </row>
    <row r="91" ht="18" customHeight="1" spans="1:14">
      <c r="A91" s="17"/>
      <c r="B91" s="63"/>
      <c r="C91" s="26" t="s">
        <v>104</v>
      </c>
      <c r="D91" s="23"/>
      <c r="E91" s="23"/>
      <c r="F91" s="62"/>
      <c r="G91" s="66">
        <f t="shared" ref="G91:L91" si="28">SUM(G79:G90)</f>
        <v>36870</v>
      </c>
      <c r="H91" s="23"/>
      <c r="I91" s="62"/>
      <c r="J91" s="66">
        <f t="shared" si="28"/>
        <v>27260</v>
      </c>
      <c r="K91" s="66">
        <f t="shared" si="28"/>
        <v>9610</v>
      </c>
      <c r="L91" s="66">
        <f t="shared" si="28"/>
        <v>27260</v>
      </c>
      <c r="M91" s="72"/>
      <c r="N91" s="120"/>
    </row>
    <row r="92" ht="18" customHeight="1" spans="1:14">
      <c r="A92" s="17"/>
      <c r="B92" s="63"/>
      <c r="C92" s="23" t="s">
        <v>105</v>
      </c>
      <c r="D92" s="23" t="s">
        <v>106</v>
      </c>
      <c r="E92" s="23">
        <v>1</v>
      </c>
      <c r="F92" s="62">
        <v>20</v>
      </c>
      <c r="G92" s="62">
        <f>E92*F92</f>
        <v>20</v>
      </c>
      <c r="H92" s="23">
        <v>1</v>
      </c>
      <c r="I92" s="62">
        <v>20</v>
      </c>
      <c r="J92" s="62">
        <f>H92*I92</f>
        <v>20</v>
      </c>
      <c r="K92" s="51">
        <f>G92-J92</f>
        <v>0</v>
      </c>
      <c r="L92" s="51">
        <f>J92</f>
        <v>20</v>
      </c>
      <c r="M92" s="72"/>
      <c r="N92" s="120"/>
    </row>
    <row r="93" ht="18" customHeight="1" spans="1:14">
      <c r="A93" s="17"/>
      <c r="B93" s="63"/>
      <c r="C93" s="23" t="s">
        <v>107</v>
      </c>
      <c r="D93" s="23" t="s">
        <v>38</v>
      </c>
      <c r="E93" s="23">
        <v>1</v>
      </c>
      <c r="F93" s="62">
        <v>12</v>
      </c>
      <c r="G93" s="62">
        <f t="shared" ref="G93:G106" si="29">E93*F93</f>
        <v>12</v>
      </c>
      <c r="H93" s="23">
        <v>1</v>
      </c>
      <c r="I93" s="62">
        <v>12</v>
      </c>
      <c r="J93" s="62">
        <f t="shared" ref="J93:J106" si="30">H93*I93</f>
        <v>12</v>
      </c>
      <c r="K93" s="51">
        <f t="shared" ref="K93:K106" si="31">G93-J93</f>
        <v>0</v>
      </c>
      <c r="L93" s="51">
        <f t="shared" ref="L93:L106" si="32">J93</f>
        <v>12</v>
      </c>
      <c r="M93" s="72"/>
      <c r="N93" s="120"/>
    </row>
    <row r="94" ht="18" customHeight="1" spans="1:14">
      <c r="A94" s="17"/>
      <c r="B94" s="63"/>
      <c r="C94" s="23" t="s">
        <v>67</v>
      </c>
      <c r="D94" s="23" t="s">
        <v>78</v>
      </c>
      <c r="E94" s="23">
        <v>1</v>
      </c>
      <c r="F94" s="62">
        <v>10</v>
      </c>
      <c r="G94" s="62">
        <f t="shared" si="29"/>
        <v>10</v>
      </c>
      <c r="H94" s="23">
        <v>1</v>
      </c>
      <c r="I94" s="62">
        <v>10</v>
      </c>
      <c r="J94" s="62">
        <f t="shared" si="30"/>
        <v>10</v>
      </c>
      <c r="K94" s="51">
        <f t="shared" si="31"/>
        <v>0</v>
      </c>
      <c r="L94" s="51">
        <f t="shared" si="32"/>
        <v>10</v>
      </c>
      <c r="M94" s="72"/>
      <c r="N94" s="120"/>
    </row>
    <row r="95" ht="18" customHeight="1" spans="1:14">
      <c r="A95" s="17"/>
      <c r="B95" s="63"/>
      <c r="C95" s="23" t="s">
        <v>35</v>
      </c>
      <c r="D95" s="23" t="s">
        <v>38</v>
      </c>
      <c r="E95" s="23">
        <v>1</v>
      </c>
      <c r="F95" s="62">
        <v>8</v>
      </c>
      <c r="G95" s="62">
        <f t="shared" si="29"/>
        <v>8</v>
      </c>
      <c r="H95" s="23">
        <v>1</v>
      </c>
      <c r="I95" s="62">
        <v>8</v>
      </c>
      <c r="J95" s="62">
        <f t="shared" si="30"/>
        <v>8</v>
      </c>
      <c r="K95" s="51">
        <f t="shared" si="31"/>
        <v>0</v>
      </c>
      <c r="L95" s="51">
        <f t="shared" si="32"/>
        <v>8</v>
      </c>
      <c r="M95" s="72"/>
      <c r="N95" s="120"/>
    </row>
    <row r="96" ht="18" customHeight="1" spans="1:14">
      <c r="A96" s="17"/>
      <c r="B96" s="63"/>
      <c r="C96" s="23" t="s">
        <v>37</v>
      </c>
      <c r="D96" s="23" t="s">
        <v>38</v>
      </c>
      <c r="E96" s="23">
        <v>1</v>
      </c>
      <c r="F96" s="62">
        <v>6</v>
      </c>
      <c r="G96" s="62">
        <f t="shared" si="29"/>
        <v>6</v>
      </c>
      <c r="H96" s="23">
        <v>1</v>
      </c>
      <c r="I96" s="62">
        <v>6</v>
      </c>
      <c r="J96" s="62">
        <f t="shared" si="30"/>
        <v>6</v>
      </c>
      <c r="K96" s="51">
        <f t="shared" si="31"/>
        <v>0</v>
      </c>
      <c r="L96" s="51">
        <f t="shared" si="32"/>
        <v>6</v>
      </c>
      <c r="M96" s="72"/>
      <c r="N96" s="120"/>
    </row>
    <row r="97" ht="18" customHeight="1" spans="1:14">
      <c r="A97" s="17"/>
      <c r="B97" s="63"/>
      <c r="C97" s="23" t="s">
        <v>93</v>
      </c>
      <c r="D97" s="23" t="s">
        <v>34</v>
      </c>
      <c r="E97" s="23">
        <v>1</v>
      </c>
      <c r="F97" s="62">
        <v>30</v>
      </c>
      <c r="G97" s="62">
        <f t="shared" si="29"/>
        <v>30</v>
      </c>
      <c r="H97" s="23">
        <v>1</v>
      </c>
      <c r="I97" s="62">
        <v>30</v>
      </c>
      <c r="J97" s="62">
        <f t="shared" si="30"/>
        <v>30</v>
      </c>
      <c r="K97" s="51">
        <f t="shared" si="31"/>
        <v>0</v>
      </c>
      <c r="L97" s="51">
        <f t="shared" si="32"/>
        <v>30</v>
      </c>
      <c r="M97" s="72"/>
      <c r="N97" s="120"/>
    </row>
    <row r="98" ht="18" customHeight="1" spans="1:14">
      <c r="A98" s="17"/>
      <c r="B98" s="63"/>
      <c r="C98" s="23" t="s">
        <v>94</v>
      </c>
      <c r="D98" s="23" t="s">
        <v>34</v>
      </c>
      <c r="E98" s="23">
        <v>1</v>
      </c>
      <c r="F98" s="62">
        <v>15</v>
      </c>
      <c r="G98" s="62">
        <f t="shared" si="29"/>
        <v>15</v>
      </c>
      <c r="H98" s="23">
        <v>1</v>
      </c>
      <c r="I98" s="62">
        <v>15</v>
      </c>
      <c r="J98" s="62">
        <f t="shared" si="30"/>
        <v>15</v>
      </c>
      <c r="K98" s="51">
        <f t="shared" si="31"/>
        <v>0</v>
      </c>
      <c r="L98" s="51">
        <f t="shared" si="32"/>
        <v>15</v>
      </c>
      <c r="M98" s="72"/>
      <c r="N98" s="120"/>
    </row>
    <row r="99" ht="18" customHeight="1" spans="1:14">
      <c r="A99" s="17"/>
      <c r="B99" s="63"/>
      <c r="C99" s="23" t="s">
        <v>108</v>
      </c>
      <c r="D99" s="23" t="s">
        <v>109</v>
      </c>
      <c r="E99" s="23">
        <v>1</v>
      </c>
      <c r="F99" s="62">
        <v>8</v>
      </c>
      <c r="G99" s="62">
        <f t="shared" si="29"/>
        <v>8</v>
      </c>
      <c r="H99" s="23">
        <v>1</v>
      </c>
      <c r="I99" s="62">
        <v>8</v>
      </c>
      <c r="J99" s="62">
        <f t="shared" si="30"/>
        <v>8</v>
      </c>
      <c r="K99" s="51">
        <f t="shared" si="31"/>
        <v>0</v>
      </c>
      <c r="L99" s="51">
        <f t="shared" si="32"/>
        <v>8</v>
      </c>
      <c r="M99" s="72"/>
      <c r="N99" s="120"/>
    </row>
    <row r="100" ht="18" customHeight="1" spans="1:14">
      <c r="A100" s="17"/>
      <c r="B100" s="63"/>
      <c r="C100" s="23" t="s">
        <v>110</v>
      </c>
      <c r="D100" s="23" t="s">
        <v>26</v>
      </c>
      <c r="E100" s="23">
        <v>1</v>
      </c>
      <c r="F100" s="62">
        <v>25</v>
      </c>
      <c r="G100" s="62">
        <f t="shared" si="29"/>
        <v>25</v>
      </c>
      <c r="H100" s="23">
        <v>1</v>
      </c>
      <c r="I100" s="62">
        <v>25</v>
      </c>
      <c r="J100" s="62">
        <f t="shared" si="30"/>
        <v>25</v>
      </c>
      <c r="K100" s="51">
        <f t="shared" si="31"/>
        <v>0</v>
      </c>
      <c r="L100" s="51">
        <f t="shared" si="32"/>
        <v>25</v>
      </c>
      <c r="M100" s="72"/>
      <c r="N100" s="120"/>
    </row>
    <row r="101" ht="18" customHeight="1" spans="1:14">
      <c r="A101" s="17"/>
      <c r="B101" s="63"/>
      <c r="C101" s="23" t="s">
        <v>111</v>
      </c>
      <c r="D101" s="23" t="s">
        <v>26</v>
      </c>
      <c r="E101" s="23">
        <v>1</v>
      </c>
      <c r="F101" s="62">
        <v>20</v>
      </c>
      <c r="G101" s="62">
        <f t="shared" si="29"/>
        <v>20</v>
      </c>
      <c r="H101" s="23">
        <v>1</v>
      </c>
      <c r="I101" s="62">
        <v>20</v>
      </c>
      <c r="J101" s="62">
        <f t="shared" si="30"/>
        <v>20</v>
      </c>
      <c r="K101" s="51">
        <f t="shared" si="31"/>
        <v>0</v>
      </c>
      <c r="L101" s="51">
        <f t="shared" si="32"/>
        <v>20</v>
      </c>
      <c r="M101" s="72"/>
      <c r="N101" s="120"/>
    </row>
    <row r="102" ht="18" customHeight="1" spans="1:14">
      <c r="A102" s="17"/>
      <c r="B102" s="63"/>
      <c r="C102" s="23" t="s">
        <v>112</v>
      </c>
      <c r="D102" s="24" t="s">
        <v>113</v>
      </c>
      <c r="E102" s="23">
        <v>1</v>
      </c>
      <c r="F102" s="25">
        <v>10</v>
      </c>
      <c r="G102" s="62">
        <f t="shared" si="29"/>
        <v>10</v>
      </c>
      <c r="H102" s="23">
        <v>1</v>
      </c>
      <c r="I102" s="25">
        <v>10</v>
      </c>
      <c r="J102" s="62">
        <f t="shared" si="30"/>
        <v>10</v>
      </c>
      <c r="K102" s="51">
        <f t="shared" si="31"/>
        <v>0</v>
      </c>
      <c r="L102" s="51">
        <f t="shared" si="32"/>
        <v>10</v>
      </c>
      <c r="M102" s="72"/>
      <c r="N102" s="120"/>
    </row>
    <row r="103" ht="18" customHeight="1" spans="1:14">
      <c r="A103" s="17"/>
      <c r="B103" s="63"/>
      <c r="C103" s="23" t="s">
        <v>33</v>
      </c>
      <c r="D103" s="24" t="s">
        <v>34</v>
      </c>
      <c r="E103" s="23">
        <v>360</v>
      </c>
      <c r="F103" s="62">
        <v>11.25</v>
      </c>
      <c r="G103" s="62">
        <f t="shared" si="29"/>
        <v>4050</v>
      </c>
      <c r="H103" s="23">
        <v>360</v>
      </c>
      <c r="I103" s="62">
        <v>11.25</v>
      </c>
      <c r="J103" s="62">
        <f t="shared" si="30"/>
        <v>4050</v>
      </c>
      <c r="K103" s="51">
        <f t="shared" si="31"/>
        <v>0</v>
      </c>
      <c r="L103" s="51">
        <f t="shared" si="32"/>
        <v>4050</v>
      </c>
      <c r="M103" s="72"/>
      <c r="N103" s="120"/>
    </row>
    <row r="104" customFormat="1" ht="18" customHeight="1" spans="1:14">
      <c r="A104" s="17"/>
      <c r="B104" s="63"/>
      <c r="C104" s="12" t="s">
        <v>72</v>
      </c>
      <c r="D104" s="64"/>
      <c r="E104" s="64"/>
      <c r="F104" s="65"/>
      <c r="G104" s="66">
        <f>SUM(G92:G103)</f>
        <v>4214</v>
      </c>
      <c r="H104" s="64"/>
      <c r="I104" s="64"/>
      <c r="J104" s="27">
        <f>SUM(J92:J103)</f>
        <v>4214</v>
      </c>
      <c r="K104" s="73">
        <f>SUM(K92:K103)</f>
        <v>0</v>
      </c>
      <c r="L104" s="73">
        <f>SUM(L92:L103)</f>
        <v>4214</v>
      </c>
      <c r="M104" s="69"/>
      <c r="N104" s="120"/>
    </row>
    <row r="105" customFormat="1" ht="18" customHeight="1" spans="1:14">
      <c r="A105" s="17"/>
      <c r="B105" s="57"/>
      <c r="C105" s="30" t="s">
        <v>73</v>
      </c>
      <c r="D105" s="31"/>
      <c r="E105" s="31"/>
      <c r="F105" s="32"/>
      <c r="G105" s="32">
        <f>G104+G91</f>
        <v>41084</v>
      </c>
      <c r="H105" s="31"/>
      <c r="I105" s="31"/>
      <c r="J105" s="31">
        <f>J104+J91</f>
        <v>31474</v>
      </c>
      <c r="K105" s="31">
        <f>K104+K91</f>
        <v>9610</v>
      </c>
      <c r="L105" s="31">
        <f>L104+L91</f>
        <v>31474</v>
      </c>
      <c r="M105" s="49"/>
      <c r="N105" s="120"/>
    </row>
    <row r="106" s="100" customFormat="1" ht="18" customHeight="1" spans="1:14">
      <c r="A106" s="14">
        <v>4</v>
      </c>
      <c r="B106" s="74" t="s">
        <v>114</v>
      </c>
      <c r="C106" s="75" t="s">
        <v>115</v>
      </c>
      <c r="D106" s="29" t="s">
        <v>18</v>
      </c>
      <c r="E106" s="17">
        <v>1</v>
      </c>
      <c r="F106" s="18">
        <v>8800</v>
      </c>
      <c r="G106" s="18">
        <f t="shared" ref="G106:G112" si="33">F106*E106</f>
        <v>8800</v>
      </c>
      <c r="H106" s="17">
        <v>1</v>
      </c>
      <c r="I106" s="18">
        <v>3890</v>
      </c>
      <c r="J106" s="17">
        <f t="shared" ref="J106:J120" si="34">H106*I106</f>
        <v>3890</v>
      </c>
      <c r="K106" s="43">
        <f t="shared" ref="K106:K112" si="35">G106-J106</f>
        <v>4910</v>
      </c>
      <c r="L106" s="43">
        <f t="shared" ref="L106:L112" si="36">J106</f>
        <v>3890</v>
      </c>
      <c r="M106" s="71" t="s">
        <v>99</v>
      </c>
      <c r="N106" s="99"/>
    </row>
    <row r="107" s="100" customFormat="1" ht="18" customHeight="1" spans="1:14">
      <c r="A107" s="19"/>
      <c r="B107" s="76"/>
      <c r="C107" s="75" t="s">
        <v>116</v>
      </c>
      <c r="D107" s="29" t="s">
        <v>18</v>
      </c>
      <c r="E107" s="17">
        <v>1</v>
      </c>
      <c r="F107" s="18">
        <v>1241</v>
      </c>
      <c r="G107" s="18">
        <f t="shared" si="33"/>
        <v>1241</v>
      </c>
      <c r="H107" s="17">
        <v>1</v>
      </c>
      <c r="I107" s="18">
        <v>1241</v>
      </c>
      <c r="J107" s="17">
        <f t="shared" si="34"/>
        <v>1241</v>
      </c>
      <c r="K107" s="43">
        <f t="shared" si="35"/>
        <v>0</v>
      </c>
      <c r="L107" s="43">
        <f t="shared" si="36"/>
        <v>1241</v>
      </c>
      <c r="M107" s="72"/>
      <c r="N107" s="99"/>
    </row>
    <row r="108" s="100" customFormat="1" ht="18" customHeight="1" spans="1:14">
      <c r="A108" s="19"/>
      <c r="B108" s="76"/>
      <c r="C108" s="75" t="s">
        <v>117</v>
      </c>
      <c r="D108" s="29" t="s">
        <v>26</v>
      </c>
      <c r="E108" s="17">
        <v>1</v>
      </c>
      <c r="F108" s="18">
        <v>1476.02</v>
      </c>
      <c r="G108" s="18">
        <f t="shared" si="33"/>
        <v>1476.02</v>
      </c>
      <c r="H108" s="17">
        <v>1</v>
      </c>
      <c r="I108" s="18">
        <v>1476.02</v>
      </c>
      <c r="J108" s="17">
        <f t="shared" si="34"/>
        <v>1476.02</v>
      </c>
      <c r="K108" s="43">
        <f t="shared" si="35"/>
        <v>0</v>
      </c>
      <c r="L108" s="43">
        <f t="shared" si="36"/>
        <v>1476.02</v>
      </c>
      <c r="M108" s="72"/>
      <c r="N108" s="99"/>
    </row>
    <row r="109" s="100" customFormat="1" ht="18" customHeight="1" spans="1:14">
      <c r="A109" s="19"/>
      <c r="B109" s="76"/>
      <c r="C109" s="75" t="s">
        <v>117</v>
      </c>
      <c r="D109" s="29" t="s">
        <v>26</v>
      </c>
      <c r="E109" s="17">
        <v>1</v>
      </c>
      <c r="F109" s="18">
        <v>1326.83</v>
      </c>
      <c r="G109" s="18">
        <f t="shared" si="33"/>
        <v>1326.83</v>
      </c>
      <c r="H109" s="17">
        <v>1</v>
      </c>
      <c r="I109" s="18">
        <v>1326.83</v>
      </c>
      <c r="J109" s="17">
        <f t="shared" si="34"/>
        <v>1326.83</v>
      </c>
      <c r="K109" s="43">
        <f t="shared" si="35"/>
        <v>0</v>
      </c>
      <c r="L109" s="43">
        <f t="shared" si="36"/>
        <v>1326.83</v>
      </c>
      <c r="M109" s="72"/>
      <c r="N109" s="99"/>
    </row>
    <row r="110" s="100" customFormat="1" ht="18" customHeight="1" spans="1:14">
      <c r="A110" s="19"/>
      <c r="B110" s="76"/>
      <c r="C110" s="75" t="s">
        <v>118</v>
      </c>
      <c r="D110" s="29" t="s">
        <v>18</v>
      </c>
      <c r="E110" s="17">
        <v>1</v>
      </c>
      <c r="F110" s="18">
        <v>1824</v>
      </c>
      <c r="G110" s="18">
        <f t="shared" si="33"/>
        <v>1824</v>
      </c>
      <c r="H110" s="17">
        <v>1</v>
      </c>
      <c r="I110" s="18">
        <v>1200</v>
      </c>
      <c r="J110" s="17">
        <f t="shared" si="34"/>
        <v>1200</v>
      </c>
      <c r="K110" s="43">
        <f t="shared" si="35"/>
        <v>624</v>
      </c>
      <c r="L110" s="43">
        <f t="shared" si="36"/>
        <v>1200</v>
      </c>
      <c r="M110" s="72"/>
      <c r="N110" s="99"/>
    </row>
    <row r="111" s="100" customFormat="1" ht="18" customHeight="1" spans="1:14">
      <c r="A111" s="19"/>
      <c r="B111" s="76"/>
      <c r="C111" s="75" t="s">
        <v>118</v>
      </c>
      <c r="D111" s="29" t="s">
        <v>18</v>
      </c>
      <c r="E111" s="17">
        <v>1</v>
      </c>
      <c r="F111" s="18">
        <v>1680</v>
      </c>
      <c r="G111" s="18">
        <f t="shared" si="33"/>
        <v>1680</v>
      </c>
      <c r="H111" s="17">
        <v>1</v>
      </c>
      <c r="I111" s="18">
        <v>1200</v>
      </c>
      <c r="J111" s="17">
        <f t="shared" si="34"/>
        <v>1200</v>
      </c>
      <c r="K111" s="43">
        <f t="shared" si="35"/>
        <v>480</v>
      </c>
      <c r="L111" s="43">
        <f t="shared" si="36"/>
        <v>1200</v>
      </c>
      <c r="M111" s="72"/>
      <c r="N111" s="99"/>
    </row>
    <row r="112" s="100" customFormat="1" ht="18" customHeight="1" spans="1:14">
      <c r="A112" s="19"/>
      <c r="B112" s="76"/>
      <c r="C112" s="75" t="s">
        <v>119</v>
      </c>
      <c r="D112" s="29" t="s">
        <v>18</v>
      </c>
      <c r="E112" s="17">
        <v>1</v>
      </c>
      <c r="F112" s="18">
        <v>900</v>
      </c>
      <c r="G112" s="18">
        <f t="shared" si="33"/>
        <v>900</v>
      </c>
      <c r="H112" s="17">
        <v>1</v>
      </c>
      <c r="I112" s="18">
        <v>900</v>
      </c>
      <c r="J112" s="17">
        <f t="shared" si="34"/>
        <v>900</v>
      </c>
      <c r="K112" s="43">
        <f t="shared" si="35"/>
        <v>0</v>
      </c>
      <c r="L112" s="43">
        <f t="shared" si="36"/>
        <v>900</v>
      </c>
      <c r="M112" s="72"/>
      <c r="N112" s="99"/>
    </row>
    <row r="113" s="100" customFormat="1" ht="18" customHeight="1" spans="1:14">
      <c r="A113" s="19"/>
      <c r="B113" s="76"/>
      <c r="C113" s="75" t="s">
        <v>85</v>
      </c>
      <c r="D113" s="29" t="s">
        <v>18</v>
      </c>
      <c r="E113" s="17">
        <v>1</v>
      </c>
      <c r="F113" s="18">
        <v>1255.34</v>
      </c>
      <c r="G113" s="18">
        <f t="shared" ref="G113:G119" si="37">F113*E113</f>
        <v>1255.34</v>
      </c>
      <c r="H113" s="17">
        <v>1</v>
      </c>
      <c r="I113" s="18">
        <v>1255.34</v>
      </c>
      <c r="J113" s="17">
        <f t="shared" si="34"/>
        <v>1255.34</v>
      </c>
      <c r="K113" s="43">
        <f t="shared" ref="K113:K119" si="38">G113-J113</f>
        <v>0</v>
      </c>
      <c r="L113" s="43">
        <f t="shared" ref="L113:L119" si="39">J113</f>
        <v>1255.34</v>
      </c>
      <c r="M113" s="72"/>
      <c r="N113" s="99"/>
    </row>
    <row r="114" s="100" customFormat="1" ht="18" customHeight="1" spans="1:14">
      <c r="A114" s="19"/>
      <c r="B114" s="76"/>
      <c r="C114" s="75" t="s">
        <v>120</v>
      </c>
      <c r="D114" s="29" t="s">
        <v>18</v>
      </c>
      <c r="E114" s="17">
        <v>1</v>
      </c>
      <c r="F114" s="18">
        <v>385.92</v>
      </c>
      <c r="G114" s="18">
        <f t="shared" si="37"/>
        <v>385.92</v>
      </c>
      <c r="H114" s="17">
        <v>1</v>
      </c>
      <c r="I114" s="18">
        <v>385.92</v>
      </c>
      <c r="J114" s="17">
        <f t="shared" ref="J114:J119" si="40">H114*I114</f>
        <v>385.92</v>
      </c>
      <c r="K114" s="43">
        <f t="shared" si="38"/>
        <v>0</v>
      </c>
      <c r="L114" s="43">
        <f t="shared" si="39"/>
        <v>385.92</v>
      </c>
      <c r="M114" s="72"/>
      <c r="N114" s="99"/>
    </row>
    <row r="115" s="100" customFormat="1" ht="31" customHeight="1" spans="1:14">
      <c r="A115" s="19"/>
      <c r="B115" s="76"/>
      <c r="C115" s="75" t="s">
        <v>121</v>
      </c>
      <c r="D115" s="17" t="s">
        <v>18</v>
      </c>
      <c r="E115" s="17">
        <v>2</v>
      </c>
      <c r="F115" s="18">
        <v>2250</v>
      </c>
      <c r="G115" s="18">
        <f t="shared" si="37"/>
        <v>4500</v>
      </c>
      <c r="H115" s="17">
        <v>2</v>
      </c>
      <c r="I115" s="18">
        <v>2100</v>
      </c>
      <c r="J115" s="17">
        <f t="shared" si="40"/>
        <v>4200</v>
      </c>
      <c r="K115" s="43">
        <f t="shared" si="38"/>
        <v>300</v>
      </c>
      <c r="L115" s="43">
        <f t="shared" si="39"/>
        <v>4200</v>
      </c>
      <c r="M115" s="72"/>
      <c r="N115" s="99"/>
    </row>
    <row r="116" s="100" customFormat="1" ht="31" customHeight="1" spans="1:14">
      <c r="A116" s="19"/>
      <c r="B116" s="76"/>
      <c r="C116" s="75" t="s">
        <v>122</v>
      </c>
      <c r="D116" s="17" t="s">
        <v>18</v>
      </c>
      <c r="E116" s="17">
        <v>1</v>
      </c>
      <c r="F116" s="18">
        <v>5700</v>
      </c>
      <c r="G116" s="18">
        <f t="shared" si="37"/>
        <v>5700</v>
      </c>
      <c r="H116" s="17">
        <v>1</v>
      </c>
      <c r="I116" s="18">
        <v>3200</v>
      </c>
      <c r="J116" s="17">
        <f t="shared" si="40"/>
        <v>3200</v>
      </c>
      <c r="K116" s="43">
        <f t="shared" si="38"/>
        <v>2500</v>
      </c>
      <c r="L116" s="43">
        <f t="shared" si="39"/>
        <v>3200</v>
      </c>
      <c r="M116" s="72"/>
      <c r="N116" s="99"/>
    </row>
    <row r="117" s="100" customFormat="1" ht="18" customHeight="1" spans="1:14">
      <c r="A117" s="19"/>
      <c r="B117" s="76"/>
      <c r="C117" s="77" t="s">
        <v>123</v>
      </c>
      <c r="D117" s="50" t="s">
        <v>18</v>
      </c>
      <c r="E117" s="14">
        <v>1</v>
      </c>
      <c r="F117" s="78">
        <v>18500</v>
      </c>
      <c r="G117" s="78">
        <f t="shared" si="37"/>
        <v>18500</v>
      </c>
      <c r="H117" s="14">
        <v>1</v>
      </c>
      <c r="I117" s="78">
        <v>13000</v>
      </c>
      <c r="J117" s="17">
        <f t="shared" si="40"/>
        <v>13000</v>
      </c>
      <c r="K117" s="92">
        <f t="shared" si="38"/>
        <v>5500</v>
      </c>
      <c r="L117" s="92">
        <f t="shared" si="39"/>
        <v>13000</v>
      </c>
      <c r="M117" s="72"/>
      <c r="N117" s="99"/>
    </row>
    <row r="118" s="100" customFormat="1" ht="18" customHeight="1" spans="1:14">
      <c r="A118" s="19"/>
      <c r="B118" s="76"/>
      <c r="C118" s="75" t="s">
        <v>81</v>
      </c>
      <c r="D118" s="29" t="s">
        <v>22</v>
      </c>
      <c r="E118" s="17">
        <v>20</v>
      </c>
      <c r="F118" s="18">
        <v>35</v>
      </c>
      <c r="G118" s="18">
        <f t="shared" si="37"/>
        <v>700</v>
      </c>
      <c r="H118" s="17">
        <v>20</v>
      </c>
      <c r="I118" s="18">
        <v>35</v>
      </c>
      <c r="J118" s="17">
        <f t="shared" si="40"/>
        <v>700</v>
      </c>
      <c r="K118" s="43">
        <f t="shared" si="38"/>
        <v>0</v>
      </c>
      <c r="L118" s="43">
        <f t="shared" si="39"/>
        <v>700</v>
      </c>
      <c r="M118" s="72"/>
      <c r="N118" s="99"/>
    </row>
    <row r="119" s="100" customFormat="1" ht="62" customHeight="1" spans="1:14">
      <c r="A119" s="19"/>
      <c r="B119" s="76"/>
      <c r="C119" s="79" t="s">
        <v>14</v>
      </c>
      <c r="D119" s="14" t="s">
        <v>15</v>
      </c>
      <c r="E119" s="14">
        <v>2</v>
      </c>
      <c r="F119" s="78">
        <v>1500</v>
      </c>
      <c r="G119" s="78">
        <f t="shared" si="37"/>
        <v>3000</v>
      </c>
      <c r="H119" s="14">
        <v>2</v>
      </c>
      <c r="I119" s="78">
        <v>1500</v>
      </c>
      <c r="J119" s="17">
        <f t="shared" si="40"/>
        <v>3000</v>
      </c>
      <c r="K119" s="92">
        <f t="shared" si="38"/>
        <v>0</v>
      </c>
      <c r="L119" s="92">
        <f t="shared" si="39"/>
        <v>3000</v>
      </c>
      <c r="M119" s="93" t="s">
        <v>124</v>
      </c>
      <c r="N119" s="99"/>
    </row>
    <row r="120" s="100" customFormat="1" ht="18" customHeight="1" spans="1:14">
      <c r="A120" s="19"/>
      <c r="B120" s="76"/>
      <c r="C120" s="80" t="s">
        <v>104</v>
      </c>
      <c r="D120" s="81"/>
      <c r="E120" s="82"/>
      <c r="F120" s="83"/>
      <c r="G120" s="83">
        <v>51289</v>
      </c>
      <c r="H120" s="82"/>
      <c r="I120" s="83"/>
      <c r="J120" s="82">
        <v>36975</v>
      </c>
      <c r="K120" s="94">
        <f>SUM(K106:K119)</f>
        <v>14314</v>
      </c>
      <c r="L120" s="94">
        <v>36975</v>
      </c>
      <c r="M120" s="95"/>
      <c r="N120" s="99"/>
    </row>
    <row r="121" s="100" customFormat="1" ht="18" customHeight="1" spans="1:15">
      <c r="A121" s="19"/>
      <c r="B121" s="76"/>
      <c r="C121" s="84" t="s">
        <v>125</v>
      </c>
      <c r="D121" s="85" t="s">
        <v>126</v>
      </c>
      <c r="E121" s="85">
        <v>1</v>
      </c>
      <c r="F121" s="86">
        <v>18.2</v>
      </c>
      <c r="G121" s="86">
        <f t="shared" ref="G121:G128" si="41">F121*E121</f>
        <v>18.2</v>
      </c>
      <c r="H121" s="85">
        <v>1</v>
      </c>
      <c r="I121" s="86">
        <v>18.2</v>
      </c>
      <c r="J121" s="85">
        <f t="shared" ref="J121:J129" si="42">H121*I121</f>
        <v>18.2</v>
      </c>
      <c r="K121" s="96">
        <f t="shared" ref="K121:K129" si="43">G121-J121</f>
        <v>0</v>
      </c>
      <c r="L121" s="96">
        <f t="shared" ref="L121:L129" si="44">J121</f>
        <v>18.2</v>
      </c>
      <c r="M121" s="72" t="s">
        <v>99</v>
      </c>
      <c r="N121" s="127"/>
      <c r="O121" s="128"/>
    </row>
    <row r="122" s="99" customFormat="1" ht="18" customHeight="1" spans="1:13">
      <c r="A122" s="19"/>
      <c r="B122" s="76"/>
      <c r="C122" s="75" t="s">
        <v>127</v>
      </c>
      <c r="D122" s="17" t="s">
        <v>38</v>
      </c>
      <c r="E122" s="17">
        <v>5</v>
      </c>
      <c r="F122" s="18">
        <v>4.36</v>
      </c>
      <c r="G122" s="18">
        <f t="shared" si="41"/>
        <v>21.8</v>
      </c>
      <c r="H122" s="17">
        <v>5</v>
      </c>
      <c r="I122" s="18">
        <v>4.36</v>
      </c>
      <c r="J122" s="17">
        <f t="shared" si="42"/>
        <v>21.8</v>
      </c>
      <c r="K122" s="43">
        <f t="shared" si="43"/>
        <v>0</v>
      </c>
      <c r="L122" s="43">
        <f t="shared" si="44"/>
        <v>21.8</v>
      </c>
      <c r="M122" s="72"/>
    </row>
    <row r="123" s="99" customFormat="1" ht="18" customHeight="1" spans="1:13">
      <c r="A123" s="19"/>
      <c r="B123" s="76"/>
      <c r="C123" s="75" t="s">
        <v>70</v>
      </c>
      <c r="D123" s="17" t="s">
        <v>38</v>
      </c>
      <c r="E123" s="17">
        <v>20</v>
      </c>
      <c r="F123" s="18">
        <v>9.405</v>
      </c>
      <c r="G123" s="18">
        <f t="shared" si="41"/>
        <v>188.1</v>
      </c>
      <c r="H123" s="17">
        <v>20</v>
      </c>
      <c r="I123" s="18">
        <v>9.405</v>
      </c>
      <c r="J123" s="17">
        <f t="shared" si="42"/>
        <v>188.1</v>
      </c>
      <c r="K123" s="43">
        <f t="shared" si="43"/>
        <v>0</v>
      </c>
      <c r="L123" s="43">
        <f t="shared" si="44"/>
        <v>188.1</v>
      </c>
      <c r="M123" s="72"/>
    </row>
    <row r="124" s="99" customFormat="1" ht="18" customHeight="1" spans="1:13">
      <c r="A124" s="19"/>
      <c r="B124" s="76"/>
      <c r="C124" s="75" t="s">
        <v>128</v>
      </c>
      <c r="D124" s="17" t="s">
        <v>38</v>
      </c>
      <c r="E124" s="17">
        <v>12</v>
      </c>
      <c r="F124" s="18">
        <v>14.5433333</v>
      </c>
      <c r="G124" s="18">
        <f t="shared" si="41"/>
        <v>174.5199996</v>
      </c>
      <c r="H124" s="17">
        <v>12</v>
      </c>
      <c r="I124" s="18">
        <v>14.5433333</v>
      </c>
      <c r="J124" s="18">
        <f t="shared" si="42"/>
        <v>174.5199996</v>
      </c>
      <c r="K124" s="43">
        <f t="shared" si="43"/>
        <v>0</v>
      </c>
      <c r="L124" s="91">
        <f t="shared" si="44"/>
        <v>174.5199996</v>
      </c>
      <c r="M124" s="72"/>
    </row>
    <row r="125" s="99" customFormat="1" ht="18" customHeight="1" spans="1:13">
      <c r="A125" s="19"/>
      <c r="B125" s="76"/>
      <c r="C125" s="75" t="s">
        <v>129</v>
      </c>
      <c r="D125" s="29" t="s">
        <v>26</v>
      </c>
      <c r="E125" s="17">
        <v>2</v>
      </c>
      <c r="F125" s="18">
        <v>18.905</v>
      </c>
      <c r="G125" s="18">
        <f t="shared" si="41"/>
        <v>37.81</v>
      </c>
      <c r="H125" s="17">
        <v>2</v>
      </c>
      <c r="I125" s="18">
        <v>18.905</v>
      </c>
      <c r="J125" s="17">
        <f t="shared" si="42"/>
        <v>37.81</v>
      </c>
      <c r="K125" s="43">
        <f t="shared" si="43"/>
        <v>0</v>
      </c>
      <c r="L125" s="43">
        <f t="shared" si="44"/>
        <v>37.81</v>
      </c>
      <c r="M125" s="72"/>
    </row>
    <row r="126" s="99" customFormat="1" ht="18" customHeight="1" spans="1:13">
      <c r="A126" s="19"/>
      <c r="B126" s="76"/>
      <c r="C126" s="75" t="s">
        <v>130</v>
      </c>
      <c r="D126" s="29" t="s">
        <v>89</v>
      </c>
      <c r="E126" s="17">
        <v>1</v>
      </c>
      <c r="F126" s="18">
        <v>52</v>
      </c>
      <c r="G126" s="18">
        <f t="shared" si="41"/>
        <v>52</v>
      </c>
      <c r="H126" s="17">
        <v>1</v>
      </c>
      <c r="I126" s="18">
        <v>52</v>
      </c>
      <c r="J126" s="17">
        <f t="shared" si="42"/>
        <v>52</v>
      </c>
      <c r="K126" s="43">
        <f t="shared" si="43"/>
        <v>0</v>
      </c>
      <c r="L126" s="43">
        <f t="shared" si="44"/>
        <v>52</v>
      </c>
      <c r="M126" s="72"/>
    </row>
    <row r="127" s="99" customFormat="1" ht="18" customHeight="1" spans="1:13">
      <c r="A127" s="19"/>
      <c r="B127" s="76"/>
      <c r="C127" s="75" t="s">
        <v>33</v>
      </c>
      <c r="D127" s="17" t="s">
        <v>34</v>
      </c>
      <c r="E127" s="17">
        <v>120</v>
      </c>
      <c r="F127" s="18">
        <v>10.1666667</v>
      </c>
      <c r="G127" s="18">
        <f t="shared" si="41"/>
        <v>1220.000004</v>
      </c>
      <c r="H127" s="17">
        <v>120</v>
      </c>
      <c r="I127" s="18">
        <v>10.1666667</v>
      </c>
      <c r="J127" s="18">
        <f t="shared" si="42"/>
        <v>1220.000004</v>
      </c>
      <c r="K127" s="43">
        <f t="shared" si="43"/>
        <v>0</v>
      </c>
      <c r="L127" s="91">
        <f t="shared" si="44"/>
        <v>1220.000004</v>
      </c>
      <c r="M127" s="72"/>
    </row>
    <row r="128" s="99" customFormat="1" ht="48" customHeight="1" spans="1:16">
      <c r="A128" s="19"/>
      <c r="B128" s="76"/>
      <c r="C128" s="75" t="s">
        <v>131</v>
      </c>
      <c r="D128" s="17" t="s">
        <v>89</v>
      </c>
      <c r="E128" s="17">
        <v>1</v>
      </c>
      <c r="F128" s="18">
        <v>200</v>
      </c>
      <c r="G128" s="18">
        <f t="shared" si="41"/>
        <v>200</v>
      </c>
      <c r="H128" s="17">
        <v>1</v>
      </c>
      <c r="I128" s="18">
        <v>200</v>
      </c>
      <c r="J128" s="17">
        <f t="shared" si="42"/>
        <v>200</v>
      </c>
      <c r="K128" s="43">
        <f t="shared" si="43"/>
        <v>0</v>
      </c>
      <c r="L128" s="91">
        <f t="shared" si="44"/>
        <v>200</v>
      </c>
      <c r="M128" s="72" t="s">
        <v>132</v>
      </c>
      <c r="N128" s="127"/>
      <c r="O128" s="127"/>
      <c r="P128" s="127"/>
    </row>
    <row r="129" s="99" customFormat="1" ht="18" customHeight="1" spans="1:13">
      <c r="A129" s="19"/>
      <c r="B129" s="76"/>
      <c r="C129" s="75" t="s">
        <v>133</v>
      </c>
      <c r="D129" s="17" t="s">
        <v>89</v>
      </c>
      <c r="E129" s="17">
        <v>1</v>
      </c>
      <c r="F129" s="18">
        <v>800</v>
      </c>
      <c r="G129" s="18">
        <v>800</v>
      </c>
      <c r="H129" s="17">
        <v>1</v>
      </c>
      <c r="I129" s="18">
        <v>800</v>
      </c>
      <c r="J129" s="17">
        <f t="shared" si="42"/>
        <v>800</v>
      </c>
      <c r="K129" s="43">
        <f t="shared" si="43"/>
        <v>0</v>
      </c>
      <c r="L129" s="43">
        <f t="shared" si="44"/>
        <v>800</v>
      </c>
      <c r="M129" s="72" t="s">
        <v>99</v>
      </c>
    </row>
    <row r="130" s="99" customFormat="1" ht="18" customHeight="1" spans="1:13">
      <c r="A130" s="19"/>
      <c r="B130" s="76"/>
      <c r="C130" s="75" t="s">
        <v>134</v>
      </c>
      <c r="D130" s="29" t="s">
        <v>34</v>
      </c>
      <c r="E130" s="29">
        <v>5</v>
      </c>
      <c r="F130" s="29">
        <v>30</v>
      </c>
      <c r="G130" s="29">
        <f>E130*F130</f>
        <v>150</v>
      </c>
      <c r="H130" s="29">
        <v>5</v>
      </c>
      <c r="I130" s="29">
        <v>30</v>
      </c>
      <c r="J130" s="29">
        <f t="shared" ref="J130:J145" si="45">H130*I130</f>
        <v>150</v>
      </c>
      <c r="K130" s="29">
        <f t="shared" ref="K130:K145" si="46">G130-J130</f>
        <v>0</v>
      </c>
      <c r="L130" s="29">
        <f t="shared" ref="L130:L145" si="47">J130</f>
        <v>150</v>
      </c>
      <c r="M130" s="72"/>
    </row>
    <row r="131" s="99" customFormat="1" ht="18" customHeight="1" spans="1:13">
      <c r="A131" s="19"/>
      <c r="B131" s="76"/>
      <c r="C131" s="75" t="s">
        <v>135</v>
      </c>
      <c r="D131" s="29" t="s">
        <v>136</v>
      </c>
      <c r="E131" s="29">
        <v>500</v>
      </c>
      <c r="F131" s="29">
        <v>0.54</v>
      </c>
      <c r="G131" s="29">
        <f t="shared" ref="G131:G145" si="48">E131*F131</f>
        <v>270</v>
      </c>
      <c r="H131" s="29">
        <v>500</v>
      </c>
      <c r="I131" s="29">
        <v>0.54</v>
      </c>
      <c r="J131" s="29">
        <f t="shared" si="45"/>
        <v>270</v>
      </c>
      <c r="K131" s="29">
        <f t="shared" si="46"/>
        <v>0</v>
      </c>
      <c r="L131" s="29">
        <f t="shared" si="47"/>
        <v>270</v>
      </c>
      <c r="M131" s="72"/>
    </row>
    <row r="132" s="99" customFormat="1" ht="18" customHeight="1" spans="1:13">
      <c r="A132" s="19"/>
      <c r="B132" s="76"/>
      <c r="C132" s="75" t="s">
        <v>137</v>
      </c>
      <c r="D132" s="29" t="s">
        <v>138</v>
      </c>
      <c r="E132" s="29">
        <v>5</v>
      </c>
      <c r="F132" s="29">
        <v>12</v>
      </c>
      <c r="G132" s="29">
        <f t="shared" si="48"/>
        <v>60</v>
      </c>
      <c r="H132" s="29">
        <v>5</v>
      </c>
      <c r="I132" s="29">
        <v>12</v>
      </c>
      <c r="J132" s="29">
        <f t="shared" si="45"/>
        <v>60</v>
      </c>
      <c r="K132" s="29">
        <f t="shared" si="46"/>
        <v>0</v>
      </c>
      <c r="L132" s="29">
        <f t="shared" si="47"/>
        <v>60</v>
      </c>
      <c r="M132" s="72"/>
    </row>
    <row r="133" s="99" customFormat="1" ht="18" customHeight="1" spans="1:13">
      <c r="A133" s="19"/>
      <c r="B133" s="76"/>
      <c r="C133" s="75" t="s">
        <v>139</v>
      </c>
      <c r="D133" s="29" t="s">
        <v>34</v>
      </c>
      <c r="E133" s="29">
        <v>5</v>
      </c>
      <c r="F133" s="29">
        <v>20</v>
      </c>
      <c r="G133" s="29">
        <f t="shared" si="48"/>
        <v>100</v>
      </c>
      <c r="H133" s="29">
        <v>5</v>
      </c>
      <c r="I133" s="29">
        <v>20</v>
      </c>
      <c r="J133" s="29">
        <f t="shared" si="45"/>
        <v>100</v>
      </c>
      <c r="K133" s="29">
        <f t="shared" si="46"/>
        <v>0</v>
      </c>
      <c r="L133" s="29">
        <f t="shared" si="47"/>
        <v>100</v>
      </c>
      <c r="M133" s="72"/>
    </row>
    <row r="134" s="99" customFormat="1" ht="18" customHeight="1" spans="1:13">
      <c r="A134" s="19"/>
      <c r="B134" s="76"/>
      <c r="C134" s="75" t="s">
        <v>140</v>
      </c>
      <c r="D134" s="29" t="s">
        <v>89</v>
      </c>
      <c r="E134" s="29">
        <v>500</v>
      </c>
      <c r="F134" s="29">
        <v>1.6</v>
      </c>
      <c r="G134" s="29">
        <f t="shared" si="48"/>
        <v>800</v>
      </c>
      <c r="H134" s="29">
        <v>500</v>
      </c>
      <c r="I134" s="29">
        <v>1.6</v>
      </c>
      <c r="J134" s="29">
        <f t="shared" si="45"/>
        <v>800</v>
      </c>
      <c r="K134" s="29">
        <f t="shared" si="46"/>
        <v>0</v>
      </c>
      <c r="L134" s="29">
        <f t="shared" si="47"/>
        <v>800</v>
      </c>
      <c r="M134" s="72"/>
    </row>
    <row r="135" s="99" customFormat="1" ht="18" customHeight="1" spans="1:13">
      <c r="A135" s="19"/>
      <c r="B135" s="76"/>
      <c r="C135" s="75" t="s">
        <v>141</v>
      </c>
      <c r="D135" s="29" t="s">
        <v>38</v>
      </c>
      <c r="E135" s="29">
        <v>5</v>
      </c>
      <c r="F135" s="29">
        <v>12</v>
      </c>
      <c r="G135" s="29">
        <f t="shared" si="48"/>
        <v>60</v>
      </c>
      <c r="H135" s="29">
        <v>5</v>
      </c>
      <c r="I135" s="29">
        <v>12</v>
      </c>
      <c r="J135" s="29">
        <f t="shared" si="45"/>
        <v>60</v>
      </c>
      <c r="K135" s="29">
        <f t="shared" si="46"/>
        <v>0</v>
      </c>
      <c r="L135" s="29">
        <f t="shared" si="47"/>
        <v>60</v>
      </c>
      <c r="M135" s="72"/>
    </row>
    <row r="136" s="99" customFormat="1" ht="18" customHeight="1" spans="1:13">
      <c r="A136" s="19"/>
      <c r="B136" s="76"/>
      <c r="C136" s="75" t="s">
        <v>39</v>
      </c>
      <c r="D136" s="29" t="s">
        <v>38</v>
      </c>
      <c r="E136" s="29">
        <v>10</v>
      </c>
      <c r="F136" s="29">
        <v>6</v>
      </c>
      <c r="G136" s="29">
        <f t="shared" si="48"/>
        <v>60</v>
      </c>
      <c r="H136" s="29">
        <v>10</v>
      </c>
      <c r="I136" s="29">
        <v>6</v>
      </c>
      <c r="J136" s="29">
        <f t="shared" si="45"/>
        <v>60</v>
      </c>
      <c r="K136" s="29">
        <f t="shared" si="46"/>
        <v>0</v>
      </c>
      <c r="L136" s="29">
        <f t="shared" si="47"/>
        <v>60</v>
      </c>
      <c r="M136" s="72"/>
    </row>
    <row r="137" s="99" customFormat="1" ht="18" customHeight="1" spans="1:13">
      <c r="A137" s="19"/>
      <c r="B137" s="76"/>
      <c r="C137" s="75" t="s">
        <v>142</v>
      </c>
      <c r="D137" s="29" t="s">
        <v>38</v>
      </c>
      <c r="E137" s="29">
        <v>10</v>
      </c>
      <c r="F137" s="29">
        <v>13</v>
      </c>
      <c r="G137" s="29">
        <f t="shared" si="48"/>
        <v>130</v>
      </c>
      <c r="H137" s="29">
        <v>10</v>
      </c>
      <c r="I137" s="29">
        <v>13</v>
      </c>
      <c r="J137" s="29">
        <f t="shared" si="45"/>
        <v>130</v>
      </c>
      <c r="K137" s="29">
        <f t="shared" si="46"/>
        <v>0</v>
      </c>
      <c r="L137" s="29">
        <f t="shared" si="47"/>
        <v>130</v>
      </c>
      <c r="M137" s="72"/>
    </row>
    <row r="138" s="99" customFormat="1" ht="18" customHeight="1" spans="1:13">
      <c r="A138" s="19"/>
      <c r="B138" s="76"/>
      <c r="C138" s="75" t="s">
        <v>143</v>
      </c>
      <c r="D138" s="29" t="s">
        <v>38</v>
      </c>
      <c r="E138" s="29">
        <v>2</v>
      </c>
      <c r="F138" s="29">
        <v>25</v>
      </c>
      <c r="G138" s="29">
        <f t="shared" si="48"/>
        <v>50</v>
      </c>
      <c r="H138" s="29">
        <v>2</v>
      </c>
      <c r="I138" s="29">
        <v>25</v>
      </c>
      <c r="J138" s="29">
        <f t="shared" si="45"/>
        <v>50</v>
      </c>
      <c r="K138" s="29">
        <f t="shared" si="46"/>
        <v>0</v>
      </c>
      <c r="L138" s="29">
        <f t="shared" si="47"/>
        <v>50</v>
      </c>
      <c r="M138" s="72"/>
    </row>
    <row r="139" s="99" customFormat="1" ht="18" customHeight="1" spans="1:13">
      <c r="A139" s="19"/>
      <c r="B139" s="76"/>
      <c r="C139" s="75" t="s">
        <v>144</v>
      </c>
      <c r="D139" s="29" t="s">
        <v>145</v>
      </c>
      <c r="E139" s="29">
        <v>5</v>
      </c>
      <c r="F139" s="29">
        <v>35</v>
      </c>
      <c r="G139" s="29">
        <f t="shared" si="48"/>
        <v>175</v>
      </c>
      <c r="H139" s="29">
        <v>5</v>
      </c>
      <c r="I139" s="29">
        <v>35</v>
      </c>
      <c r="J139" s="29">
        <f t="shared" si="45"/>
        <v>175</v>
      </c>
      <c r="K139" s="29">
        <f t="shared" si="46"/>
        <v>0</v>
      </c>
      <c r="L139" s="29">
        <f t="shared" si="47"/>
        <v>175</v>
      </c>
      <c r="M139" s="72"/>
    </row>
    <row r="140" s="99" customFormat="1" ht="18" customHeight="1" spans="1:13">
      <c r="A140" s="19"/>
      <c r="B140" s="76"/>
      <c r="C140" s="75" t="s">
        <v>91</v>
      </c>
      <c r="D140" s="29" t="s">
        <v>146</v>
      </c>
      <c r="E140" s="29">
        <v>1</v>
      </c>
      <c r="F140" s="29">
        <v>7.8</v>
      </c>
      <c r="G140" s="29">
        <f t="shared" si="48"/>
        <v>7.8</v>
      </c>
      <c r="H140" s="29">
        <v>1</v>
      </c>
      <c r="I140" s="29">
        <v>7.8</v>
      </c>
      <c r="J140" s="29">
        <f t="shared" si="45"/>
        <v>7.8</v>
      </c>
      <c r="K140" s="29">
        <f t="shared" si="46"/>
        <v>0</v>
      </c>
      <c r="L140" s="29">
        <f t="shared" si="47"/>
        <v>7.8</v>
      </c>
      <c r="M140" s="72"/>
    </row>
    <row r="141" s="99" customFormat="1" ht="18" customHeight="1" spans="1:13">
      <c r="A141" s="19"/>
      <c r="B141" s="76"/>
      <c r="C141" s="75" t="s">
        <v>67</v>
      </c>
      <c r="D141" s="29" t="s">
        <v>26</v>
      </c>
      <c r="E141" s="29">
        <v>2</v>
      </c>
      <c r="F141" s="29">
        <v>7.5</v>
      </c>
      <c r="G141" s="29">
        <f t="shared" si="48"/>
        <v>15</v>
      </c>
      <c r="H141" s="29">
        <v>2</v>
      </c>
      <c r="I141" s="29">
        <v>7.5</v>
      </c>
      <c r="J141" s="29">
        <f t="shared" si="45"/>
        <v>15</v>
      </c>
      <c r="K141" s="29">
        <f t="shared" si="46"/>
        <v>0</v>
      </c>
      <c r="L141" s="29">
        <f t="shared" si="47"/>
        <v>15</v>
      </c>
      <c r="M141" s="72"/>
    </row>
    <row r="142" s="99" customFormat="1" ht="18" customHeight="1" spans="1:13">
      <c r="A142" s="19"/>
      <c r="B142" s="76"/>
      <c r="C142" s="75" t="s">
        <v>147</v>
      </c>
      <c r="D142" s="29" t="s">
        <v>26</v>
      </c>
      <c r="E142" s="29">
        <v>1</v>
      </c>
      <c r="F142" s="29">
        <v>11.8</v>
      </c>
      <c r="G142" s="29">
        <f t="shared" si="48"/>
        <v>11.8</v>
      </c>
      <c r="H142" s="29">
        <v>1</v>
      </c>
      <c r="I142" s="29">
        <v>11.8</v>
      </c>
      <c r="J142" s="29">
        <f t="shared" si="45"/>
        <v>11.8</v>
      </c>
      <c r="K142" s="29">
        <f t="shared" si="46"/>
        <v>0</v>
      </c>
      <c r="L142" s="29">
        <f t="shared" si="47"/>
        <v>11.8</v>
      </c>
      <c r="M142" s="72"/>
    </row>
    <row r="143" s="99" customFormat="1" ht="18" customHeight="1" spans="1:13">
      <c r="A143" s="19"/>
      <c r="B143" s="76"/>
      <c r="C143" s="75" t="s">
        <v>50</v>
      </c>
      <c r="D143" s="29" t="s">
        <v>51</v>
      </c>
      <c r="E143" s="29">
        <v>2</v>
      </c>
      <c r="F143" s="29">
        <v>40</v>
      </c>
      <c r="G143" s="29">
        <f t="shared" si="48"/>
        <v>80</v>
      </c>
      <c r="H143" s="29">
        <v>2</v>
      </c>
      <c r="I143" s="29">
        <v>40</v>
      </c>
      <c r="J143" s="29">
        <f t="shared" si="45"/>
        <v>80</v>
      </c>
      <c r="K143" s="29">
        <f t="shared" si="46"/>
        <v>0</v>
      </c>
      <c r="L143" s="29">
        <f t="shared" si="47"/>
        <v>80</v>
      </c>
      <c r="M143" s="72"/>
    </row>
    <row r="144" s="99" customFormat="1" ht="18" customHeight="1" spans="1:13">
      <c r="A144" s="19"/>
      <c r="B144" s="76"/>
      <c r="C144" s="75" t="s">
        <v>148</v>
      </c>
      <c r="D144" s="29" t="s">
        <v>26</v>
      </c>
      <c r="E144" s="29">
        <v>2</v>
      </c>
      <c r="F144" s="29">
        <v>30</v>
      </c>
      <c r="G144" s="29">
        <f t="shared" si="48"/>
        <v>60</v>
      </c>
      <c r="H144" s="29">
        <v>2</v>
      </c>
      <c r="I144" s="29">
        <v>30</v>
      </c>
      <c r="J144" s="29">
        <f t="shared" si="45"/>
        <v>60</v>
      </c>
      <c r="K144" s="29">
        <f t="shared" si="46"/>
        <v>0</v>
      </c>
      <c r="L144" s="29">
        <f t="shared" si="47"/>
        <v>60</v>
      </c>
      <c r="M144" s="72"/>
    </row>
    <row r="145" s="99" customFormat="1" ht="18" customHeight="1" spans="1:13">
      <c r="A145" s="19"/>
      <c r="B145" s="76"/>
      <c r="C145" s="75" t="s">
        <v>149</v>
      </c>
      <c r="D145" s="29" t="s">
        <v>26</v>
      </c>
      <c r="E145" s="29">
        <v>2</v>
      </c>
      <c r="F145" s="29">
        <v>30</v>
      </c>
      <c r="G145" s="29">
        <f t="shared" si="48"/>
        <v>60</v>
      </c>
      <c r="H145" s="29">
        <v>0</v>
      </c>
      <c r="I145" s="29">
        <v>30</v>
      </c>
      <c r="J145" s="29">
        <f t="shared" si="45"/>
        <v>0</v>
      </c>
      <c r="K145" s="29">
        <f t="shared" si="46"/>
        <v>60</v>
      </c>
      <c r="L145" s="29">
        <f t="shared" si="47"/>
        <v>0</v>
      </c>
      <c r="M145" s="72"/>
    </row>
    <row r="146" s="99" customFormat="1" ht="20" customHeight="1" spans="1:14">
      <c r="A146" s="85"/>
      <c r="B146" s="76"/>
      <c r="C146" s="82" t="s">
        <v>72</v>
      </c>
      <c r="D146" s="88"/>
      <c r="E146" s="88"/>
      <c r="F146" s="89"/>
      <c r="G146" s="32">
        <v>4802</v>
      </c>
      <c r="H146" s="31"/>
      <c r="I146" s="31"/>
      <c r="J146" s="32">
        <v>4742</v>
      </c>
      <c r="K146" s="32">
        <f>SUM(K121:K145)</f>
        <v>60</v>
      </c>
      <c r="L146" s="32">
        <v>4742</v>
      </c>
      <c r="M146" s="94"/>
      <c r="N146" s="126"/>
    </row>
    <row r="147" s="99" customFormat="1" ht="20" customHeight="1" spans="1:14">
      <c r="A147" s="90"/>
      <c r="B147" s="82"/>
      <c r="C147" s="82" t="s">
        <v>73</v>
      </c>
      <c r="D147" s="43"/>
      <c r="E147" s="43"/>
      <c r="F147" s="91"/>
      <c r="G147" s="32">
        <f>G120+G146</f>
        <v>56091</v>
      </c>
      <c r="H147" s="31"/>
      <c r="I147" s="31"/>
      <c r="J147" s="31">
        <f>J146+J120</f>
        <v>41717</v>
      </c>
      <c r="K147" s="27">
        <f>K146+K120</f>
        <v>14374</v>
      </c>
      <c r="L147" s="31">
        <f>L146+L120</f>
        <v>41717</v>
      </c>
      <c r="M147" s="87"/>
      <c r="N147" s="130"/>
    </row>
    <row r="148" s="101" customFormat="1" ht="33" customHeight="1" spans="1:14">
      <c r="A148" s="43"/>
      <c r="B148" s="129" t="s">
        <v>150</v>
      </c>
      <c r="C148" s="43"/>
      <c r="D148" s="43"/>
      <c r="E148" s="43"/>
      <c r="F148" s="91"/>
      <c r="G148" s="49">
        <f>G147+G105+G78+G51</f>
        <v>213133</v>
      </c>
      <c r="H148" s="49"/>
      <c r="I148" s="49"/>
      <c r="J148" s="49">
        <f>J147+J105+J78+J51</f>
        <v>144384</v>
      </c>
      <c r="K148" s="49">
        <f>K147+K105+K78+K51</f>
        <v>68749</v>
      </c>
      <c r="L148" s="49">
        <f>L147+L105+L78+L51</f>
        <v>144384</v>
      </c>
      <c r="M148" s="43"/>
      <c r="N148" s="103"/>
    </row>
    <row r="149" s="101" customFormat="1" ht="20" customHeight="1" spans="1:14">
      <c r="A149" s="103"/>
      <c r="B149" s="103"/>
      <c r="C149" s="103"/>
      <c r="D149" s="103"/>
      <c r="E149" s="103"/>
      <c r="F149" s="104"/>
      <c r="G149" s="104"/>
      <c r="H149" s="103"/>
      <c r="I149" s="103"/>
      <c r="J149" s="103"/>
      <c r="K149" s="103"/>
      <c r="L149" s="103"/>
      <c r="M149" s="103"/>
      <c r="N149" s="103"/>
    </row>
    <row r="150" s="101" customFormat="1" ht="20" customHeight="1" spans="1:14">
      <c r="A150" s="103"/>
      <c r="B150" s="103"/>
      <c r="C150" s="103"/>
      <c r="D150" s="103"/>
      <c r="E150" s="103"/>
      <c r="F150" s="104"/>
      <c r="G150" s="104"/>
      <c r="H150" s="103"/>
      <c r="I150" s="103"/>
      <c r="J150" s="103"/>
      <c r="K150" s="103"/>
      <c r="L150" s="103"/>
      <c r="M150" s="103"/>
      <c r="N150" s="103"/>
    </row>
    <row r="151" s="101" customFormat="1" ht="20" customHeight="1" spans="1:14">
      <c r="A151" s="103"/>
      <c r="B151" s="103"/>
      <c r="C151" s="103"/>
      <c r="D151" s="103"/>
      <c r="E151" s="103"/>
      <c r="F151" s="104"/>
      <c r="G151" s="104"/>
      <c r="H151" s="103"/>
      <c r="I151" s="103"/>
      <c r="J151" s="103"/>
      <c r="K151" s="103"/>
      <c r="L151" s="103"/>
      <c r="M151" s="103"/>
      <c r="N151" s="103"/>
    </row>
    <row r="152" s="101" customFormat="1" ht="20" customHeight="1" spans="1:14">
      <c r="A152" s="103"/>
      <c r="B152" s="103"/>
      <c r="C152" s="103"/>
      <c r="D152" s="103"/>
      <c r="E152" s="103"/>
      <c r="F152" s="104"/>
      <c r="G152" s="104"/>
      <c r="H152" s="103"/>
      <c r="I152" s="103"/>
      <c r="J152" s="103"/>
      <c r="K152" s="103"/>
      <c r="L152" s="103"/>
      <c r="M152" s="103"/>
      <c r="N152" s="103"/>
    </row>
    <row r="153" s="101" customFormat="1" ht="20" customHeight="1" spans="1:14">
      <c r="A153" s="103"/>
      <c r="B153" s="103"/>
      <c r="C153" s="103"/>
      <c r="D153" s="103"/>
      <c r="E153" s="103"/>
      <c r="F153" s="104"/>
      <c r="G153" s="104"/>
      <c r="H153" s="103"/>
      <c r="I153" s="103"/>
      <c r="J153" s="103"/>
      <c r="K153" s="103"/>
      <c r="L153" s="103"/>
      <c r="M153" s="103"/>
      <c r="N153" s="103"/>
    </row>
    <row r="154" s="101" customFormat="1" ht="20" customHeight="1" spans="1:14">
      <c r="A154" s="103"/>
      <c r="B154" s="103"/>
      <c r="C154" s="103"/>
      <c r="D154" s="103"/>
      <c r="E154" s="103"/>
      <c r="F154" s="104"/>
      <c r="G154" s="104"/>
      <c r="H154" s="103"/>
      <c r="I154" s="103"/>
      <c r="J154" s="103"/>
      <c r="K154" s="103"/>
      <c r="L154" s="103"/>
      <c r="M154" s="103"/>
      <c r="N154" s="103"/>
    </row>
    <row r="155" s="101" customFormat="1" ht="20" customHeight="1" spans="1:14">
      <c r="A155" s="103"/>
      <c r="B155" s="103"/>
      <c r="C155" s="103"/>
      <c r="D155" s="103"/>
      <c r="E155" s="103"/>
      <c r="F155" s="104"/>
      <c r="G155" s="104"/>
      <c r="H155" s="103"/>
      <c r="I155" s="103"/>
      <c r="J155" s="103"/>
      <c r="K155" s="103"/>
      <c r="L155" s="103"/>
      <c r="M155" s="103"/>
      <c r="N155" s="103"/>
    </row>
    <row r="156" s="101" customFormat="1" ht="20" customHeight="1" spans="1:14">
      <c r="A156" s="103"/>
      <c r="B156" s="103"/>
      <c r="C156" s="103"/>
      <c r="D156" s="103"/>
      <c r="E156" s="103"/>
      <c r="F156" s="104"/>
      <c r="G156" s="104"/>
      <c r="H156" s="103"/>
      <c r="I156" s="103"/>
      <c r="J156" s="103"/>
      <c r="K156" s="103"/>
      <c r="L156" s="103"/>
      <c r="M156" s="103"/>
      <c r="N156" s="103"/>
    </row>
    <row r="157" s="101" customFormat="1" ht="20" customHeight="1" spans="1:14">
      <c r="A157" s="103"/>
      <c r="B157" s="103"/>
      <c r="C157" s="103"/>
      <c r="D157" s="103"/>
      <c r="E157" s="103"/>
      <c r="F157" s="104"/>
      <c r="G157" s="104"/>
      <c r="H157" s="103"/>
      <c r="I157" s="103"/>
      <c r="J157" s="103"/>
      <c r="K157" s="103"/>
      <c r="L157" s="103"/>
      <c r="M157" s="103"/>
      <c r="N157" s="103"/>
    </row>
    <row r="158" s="101" customFormat="1" ht="20" customHeight="1" spans="1:14">
      <c r="A158" s="103"/>
      <c r="B158" s="103"/>
      <c r="C158" s="103"/>
      <c r="D158" s="103"/>
      <c r="E158" s="103"/>
      <c r="F158" s="104"/>
      <c r="G158" s="104"/>
      <c r="H158" s="103"/>
      <c r="I158" s="103"/>
      <c r="J158" s="103"/>
      <c r="K158" s="103"/>
      <c r="L158" s="103"/>
      <c r="M158" s="103"/>
      <c r="N158" s="103"/>
    </row>
    <row r="159" s="101" customFormat="1" ht="20" customHeight="1" spans="1:14">
      <c r="A159" s="103"/>
      <c r="B159" s="103"/>
      <c r="C159" s="103"/>
      <c r="D159" s="103"/>
      <c r="E159" s="103"/>
      <c r="F159" s="104"/>
      <c r="G159" s="104"/>
      <c r="H159" s="103"/>
      <c r="I159" s="103"/>
      <c r="J159" s="103"/>
      <c r="K159" s="103"/>
      <c r="L159" s="103"/>
      <c r="M159" s="103"/>
      <c r="N159" s="103"/>
    </row>
    <row r="160" s="101" customFormat="1" ht="20" customHeight="1" spans="1:14">
      <c r="A160" s="103"/>
      <c r="B160" s="103"/>
      <c r="C160" s="103"/>
      <c r="D160" s="103"/>
      <c r="E160" s="103"/>
      <c r="F160" s="104"/>
      <c r="G160" s="104"/>
      <c r="H160" s="103"/>
      <c r="I160" s="103"/>
      <c r="J160" s="103"/>
      <c r="K160" s="103"/>
      <c r="L160" s="103"/>
      <c r="M160" s="103"/>
      <c r="N160" s="103"/>
    </row>
    <row r="161" s="101" customFormat="1" ht="20" customHeight="1" spans="1:14">
      <c r="A161" s="103"/>
      <c r="B161" s="103"/>
      <c r="C161" s="103"/>
      <c r="D161" s="103"/>
      <c r="E161" s="103"/>
      <c r="F161" s="104"/>
      <c r="G161" s="104"/>
      <c r="H161" s="103"/>
      <c r="I161" s="103"/>
      <c r="J161" s="103"/>
      <c r="K161" s="103"/>
      <c r="L161" s="103"/>
      <c r="M161" s="103"/>
      <c r="N161" s="103"/>
    </row>
    <row r="162" s="101" customFormat="1" ht="20" customHeight="1" spans="1:14">
      <c r="A162" s="103"/>
      <c r="B162" s="103"/>
      <c r="C162" s="103"/>
      <c r="D162" s="103"/>
      <c r="E162" s="103"/>
      <c r="F162" s="104"/>
      <c r="G162" s="104"/>
      <c r="H162" s="103"/>
      <c r="I162" s="103"/>
      <c r="J162" s="103"/>
      <c r="K162" s="103"/>
      <c r="L162" s="103"/>
      <c r="M162" s="103"/>
      <c r="N162" s="103"/>
    </row>
    <row r="163" s="101" customFormat="1" ht="20" customHeight="1" spans="1:14">
      <c r="A163" s="103"/>
      <c r="B163" s="103"/>
      <c r="C163" s="103"/>
      <c r="D163" s="103"/>
      <c r="E163" s="103"/>
      <c r="F163" s="104"/>
      <c r="G163" s="104"/>
      <c r="H163" s="103"/>
      <c r="I163" s="103"/>
      <c r="J163" s="103"/>
      <c r="K163" s="103"/>
      <c r="L163" s="103"/>
      <c r="M163" s="103"/>
      <c r="N163" s="103"/>
    </row>
    <row r="164" s="102" customFormat="1" ht="31" customHeight="1" spans="1:14">
      <c r="A164" s="103"/>
      <c r="B164" s="103"/>
      <c r="C164" s="103"/>
      <c r="D164" s="103"/>
      <c r="E164" s="103"/>
      <c r="F164" s="104"/>
      <c r="G164" s="104"/>
      <c r="H164" s="103"/>
      <c r="I164" s="103"/>
      <c r="J164" s="103"/>
      <c r="K164" s="103"/>
      <c r="L164" s="103"/>
      <c r="M164" s="103"/>
      <c r="N164" s="103"/>
    </row>
    <row r="165" ht="27" customHeight="1"/>
    <row r="166" ht="16" customHeight="1"/>
    <row r="167" ht="16" customHeight="1"/>
    <row r="168" ht="16" customHeight="1"/>
    <row r="169" ht="16" customHeight="1"/>
    <row r="170" ht="16" customHeight="1"/>
    <row r="171" ht="16" customHeight="1"/>
    <row r="172" ht="16" customHeight="1"/>
    <row r="173" ht="16" customHeight="1"/>
    <row r="174" ht="16" customHeight="1"/>
  </sheetData>
  <mergeCells count="27">
    <mergeCell ref="A1:M1"/>
    <mergeCell ref="C2:G2"/>
    <mergeCell ref="H2:J2"/>
    <mergeCell ref="A2:A3"/>
    <mergeCell ref="A4:A51"/>
    <mergeCell ref="A52:A77"/>
    <mergeCell ref="A79:A105"/>
    <mergeCell ref="A106:A146"/>
    <mergeCell ref="B2:B3"/>
    <mergeCell ref="B4:B51"/>
    <mergeCell ref="B52:B78"/>
    <mergeCell ref="B79:B105"/>
    <mergeCell ref="B106:B146"/>
    <mergeCell ref="L2:L3"/>
    <mergeCell ref="M2:M3"/>
    <mergeCell ref="M4:M13"/>
    <mergeCell ref="M14:M15"/>
    <mergeCell ref="M16:M40"/>
    <mergeCell ref="M42:M49"/>
    <mergeCell ref="M52:M61"/>
    <mergeCell ref="M63:M64"/>
    <mergeCell ref="M66:M71"/>
    <mergeCell ref="M72:M75"/>
    <mergeCell ref="M79:M103"/>
    <mergeCell ref="M106:M118"/>
    <mergeCell ref="M121:M127"/>
    <mergeCell ref="M129:M145"/>
  </mergeCells>
  <pageMargins left="0.236111111111111" right="0.275" top="1" bottom="1" header="0.5" footer="0.5"/>
  <pageSetup paperSize="9" orientation="landscape"/>
  <headerFooter/>
  <ignoredErrors>
    <ignoredError sqref="K120 K1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6"/>
  <sheetViews>
    <sheetView workbookViewId="0">
      <selection activeCell="C87" sqref="C87"/>
    </sheetView>
  </sheetViews>
  <sheetFormatPr defaultColWidth="9" defaultRowHeight="13.5"/>
  <cols>
    <col min="1" max="1" width="4.75" customWidth="1"/>
    <col min="2" max="2" width="5.75" customWidth="1"/>
    <col min="3" max="3" width="22.75" customWidth="1"/>
    <col min="4" max="4" width="6.875" customWidth="1"/>
    <col min="5" max="5" width="8.125" customWidth="1"/>
    <col min="6" max="6" width="11.125" customWidth="1"/>
    <col min="7" max="7" width="12.625" customWidth="1"/>
    <col min="8" max="8" width="7.375" customWidth="1"/>
    <col min="9" max="9" width="11.5" customWidth="1"/>
    <col min="10" max="10" width="11" customWidth="1"/>
    <col min="11" max="11" width="10.5" customWidth="1"/>
    <col min="12" max="12" width="13.375" customWidth="1"/>
    <col min="13" max="13" width="14.875" customWidth="1"/>
  </cols>
  <sheetData>
    <row r="1" ht="48" customHeight="1" spans="1:14">
      <c r="A1" s="1" t="s">
        <v>151</v>
      </c>
      <c r="B1" s="1"/>
      <c r="C1" s="1"/>
      <c r="D1" s="1"/>
      <c r="E1" s="1"/>
      <c r="F1" s="2"/>
      <c r="G1" s="2"/>
      <c r="H1" s="1"/>
      <c r="I1" s="1"/>
      <c r="J1" s="1"/>
      <c r="K1" s="1"/>
      <c r="L1" s="1"/>
      <c r="M1" s="1"/>
      <c r="N1" s="38"/>
    </row>
    <row r="2" ht="14.25" spans="1:14">
      <c r="A2" s="3" t="s">
        <v>1</v>
      </c>
      <c r="B2" s="4" t="s">
        <v>2</v>
      </c>
      <c r="C2" s="5" t="s">
        <v>3</v>
      </c>
      <c r="D2" s="6"/>
      <c r="E2" s="6"/>
      <c r="F2" s="7"/>
      <c r="G2" s="8"/>
      <c r="H2" s="5" t="s">
        <v>4</v>
      </c>
      <c r="I2" s="6"/>
      <c r="J2" s="39"/>
      <c r="K2" s="40" t="s">
        <v>5</v>
      </c>
      <c r="L2" s="41" t="s">
        <v>152</v>
      </c>
      <c r="M2" s="40" t="s">
        <v>7</v>
      </c>
      <c r="N2" s="38"/>
    </row>
    <row r="3" ht="45" customHeight="1" spans="1:14">
      <c r="A3" s="9"/>
      <c r="B3" s="10"/>
      <c r="C3" s="11" t="s">
        <v>8</v>
      </c>
      <c r="D3" s="12" t="s">
        <v>9</v>
      </c>
      <c r="E3" s="12" t="s">
        <v>10</v>
      </c>
      <c r="F3" s="13" t="s">
        <v>11</v>
      </c>
      <c r="G3" s="13" t="s">
        <v>12</v>
      </c>
      <c r="H3" s="12" t="s">
        <v>10</v>
      </c>
      <c r="I3" s="12" t="s">
        <v>11</v>
      </c>
      <c r="J3" s="12" t="s">
        <v>12</v>
      </c>
      <c r="K3" s="12" t="s">
        <v>12</v>
      </c>
      <c r="L3" s="42"/>
      <c r="M3" s="40"/>
      <c r="N3" s="38"/>
    </row>
    <row r="4" ht="14.25" spans="1:14">
      <c r="A4" s="14">
        <v>1</v>
      </c>
      <c r="B4" s="15" t="s">
        <v>153</v>
      </c>
      <c r="C4" s="16" t="s">
        <v>14</v>
      </c>
      <c r="D4" s="17" t="s">
        <v>15</v>
      </c>
      <c r="E4" s="17">
        <v>1</v>
      </c>
      <c r="F4" s="18">
        <v>1150</v>
      </c>
      <c r="G4" s="18">
        <f t="shared" ref="G4:G16" si="0">E4*F4</f>
        <v>1150</v>
      </c>
      <c r="H4" s="17">
        <v>1</v>
      </c>
      <c r="I4" s="17">
        <v>1150</v>
      </c>
      <c r="J4" s="17">
        <f t="shared" ref="J4:J16" si="1">H4*I4</f>
        <v>1150</v>
      </c>
      <c r="K4" s="43">
        <f t="shared" ref="K4:K16" si="2">G4-J4</f>
        <v>0</v>
      </c>
      <c r="L4" s="43">
        <f t="shared" ref="L4:L16" si="3">J4</f>
        <v>1150</v>
      </c>
      <c r="M4" s="44" t="s">
        <v>16</v>
      </c>
      <c r="N4" s="38"/>
    </row>
    <row r="5" ht="15" customHeight="1" spans="1:14">
      <c r="A5" s="19"/>
      <c r="B5" s="20"/>
      <c r="C5" s="21" t="s">
        <v>17</v>
      </c>
      <c r="D5" s="17" t="s">
        <v>18</v>
      </c>
      <c r="E5" s="17">
        <v>1</v>
      </c>
      <c r="F5" s="18">
        <v>6000</v>
      </c>
      <c r="G5" s="18">
        <f t="shared" si="0"/>
        <v>6000</v>
      </c>
      <c r="H5" s="17">
        <v>1</v>
      </c>
      <c r="I5" s="17">
        <v>3500</v>
      </c>
      <c r="J5" s="17">
        <f t="shared" si="1"/>
        <v>3500</v>
      </c>
      <c r="K5" s="43">
        <f t="shared" si="2"/>
        <v>2500</v>
      </c>
      <c r="L5" s="43">
        <f t="shared" si="3"/>
        <v>3500</v>
      </c>
      <c r="M5" s="45"/>
      <c r="N5" s="38"/>
    </row>
    <row r="6" ht="27" spans="1:14">
      <c r="A6" s="19"/>
      <c r="B6" s="20"/>
      <c r="C6" s="21" t="s">
        <v>19</v>
      </c>
      <c r="D6" s="17" t="s">
        <v>18</v>
      </c>
      <c r="E6" s="17">
        <v>1</v>
      </c>
      <c r="F6" s="18">
        <v>8700</v>
      </c>
      <c r="G6" s="18">
        <f t="shared" si="0"/>
        <v>8700</v>
      </c>
      <c r="H6" s="17">
        <v>1</v>
      </c>
      <c r="I6" s="17">
        <v>3660</v>
      </c>
      <c r="J6" s="17">
        <f t="shared" si="1"/>
        <v>3660</v>
      </c>
      <c r="K6" s="43">
        <f t="shared" si="2"/>
        <v>5040</v>
      </c>
      <c r="L6" s="43">
        <f t="shared" si="3"/>
        <v>3660</v>
      </c>
      <c r="M6" s="45"/>
      <c r="N6" s="38"/>
    </row>
    <row r="7" ht="19" customHeight="1" spans="1:14">
      <c r="A7" s="19"/>
      <c r="B7" s="20"/>
      <c r="C7" s="21" t="s">
        <v>20</v>
      </c>
      <c r="D7" s="17" t="s">
        <v>18</v>
      </c>
      <c r="E7" s="17">
        <v>2</v>
      </c>
      <c r="F7" s="18">
        <v>1850</v>
      </c>
      <c r="G7" s="18">
        <f t="shared" si="0"/>
        <v>3700</v>
      </c>
      <c r="H7" s="17">
        <v>2</v>
      </c>
      <c r="I7" s="17">
        <v>1200</v>
      </c>
      <c r="J7" s="17">
        <f t="shared" si="1"/>
        <v>2400</v>
      </c>
      <c r="K7" s="43">
        <f t="shared" si="2"/>
        <v>1300</v>
      </c>
      <c r="L7" s="43">
        <f t="shared" si="3"/>
        <v>2400</v>
      </c>
      <c r="M7" s="45"/>
      <c r="N7" s="38"/>
    </row>
    <row r="8" ht="14.25" spans="1:14">
      <c r="A8" s="19"/>
      <c r="B8" s="20"/>
      <c r="C8" s="21" t="s">
        <v>21</v>
      </c>
      <c r="D8" s="17" t="s">
        <v>22</v>
      </c>
      <c r="E8" s="17">
        <v>20</v>
      </c>
      <c r="F8" s="18">
        <v>58</v>
      </c>
      <c r="G8" s="18">
        <f t="shared" si="0"/>
        <v>1160</v>
      </c>
      <c r="H8" s="17">
        <v>20</v>
      </c>
      <c r="I8" s="17">
        <v>44</v>
      </c>
      <c r="J8" s="17">
        <f t="shared" si="1"/>
        <v>880</v>
      </c>
      <c r="K8" s="43">
        <f t="shared" si="2"/>
        <v>280</v>
      </c>
      <c r="L8" s="43">
        <f t="shared" si="3"/>
        <v>880</v>
      </c>
      <c r="M8" s="45"/>
      <c r="N8" s="38"/>
    </row>
    <row r="9" ht="15" customHeight="1" spans="1:14">
      <c r="A9" s="19"/>
      <c r="B9" s="20"/>
      <c r="C9" s="21" t="s">
        <v>23</v>
      </c>
      <c r="D9" s="17" t="s">
        <v>18</v>
      </c>
      <c r="E9" s="17">
        <v>2</v>
      </c>
      <c r="F9" s="18">
        <v>1670</v>
      </c>
      <c r="G9" s="18">
        <f t="shared" si="0"/>
        <v>3340</v>
      </c>
      <c r="H9" s="17">
        <v>2</v>
      </c>
      <c r="I9" s="17">
        <v>1088</v>
      </c>
      <c r="J9" s="17">
        <f t="shared" si="1"/>
        <v>2176</v>
      </c>
      <c r="K9" s="43">
        <f t="shared" si="2"/>
        <v>1164</v>
      </c>
      <c r="L9" s="43">
        <f t="shared" si="3"/>
        <v>2176</v>
      </c>
      <c r="M9" s="45"/>
      <c r="N9" s="38"/>
    </row>
    <row r="10" ht="16" customHeight="1" spans="1:14">
      <c r="A10" s="19"/>
      <c r="B10" s="20"/>
      <c r="C10" s="22" t="s">
        <v>24</v>
      </c>
      <c r="D10" s="17" t="s">
        <v>18</v>
      </c>
      <c r="E10" s="17">
        <v>1</v>
      </c>
      <c r="F10" s="18">
        <v>18500</v>
      </c>
      <c r="G10" s="18">
        <f t="shared" si="0"/>
        <v>18500</v>
      </c>
      <c r="H10" s="17">
        <v>1</v>
      </c>
      <c r="I10" s="17">
        <v>13000</v>
      </c>
      <c r="J10" s="17">
        <f t="shared" si="1"/>
        <v>13000</v>
      </c>
      <c r="K10" s="43">
        <f t="shared" si="2"/>
        <v>5500</v>
      </c>
      <c r="L10" s="43">
        <f t="shared" si="3"/>
        <v>13000</v>
      </c>
      <c r="M10" s="45"/>
      <c r="N10" s="38"/>
    </row>
    <row r="11" ht="15" customHeight="1" spans="1:14">
      <c r="A11" s="19"/>
      <c r="B11" s="20"/>
      <c r="C11" s="21" t="s">
        <v>25</v>
      </c>
      <c r="D11" s="17" t="s">
        <v>26</v>
      </c>
      <c r="E11" s="17">
        <v>1</v>
      </c>
      <c r="F11" s="18">
        <v>580</v>
      </c>
      <c r="G11" s="18">
        <f t="shared" si="0"/>
        <v>580</v>
      </c>
      <c r="H11" s="17">
        <v>1</v>
      </c>
      <c r="I11" s="17">
        <v>0</v>
      </c>
      <c r="J11" s="17">
        <f t="shared" si="1"/>
        <v>0</v>
      </c>
      <c r="K11" s="43">
        <f t="shared" si="2"/>
        <v>580</v>
      </c>
      <c r="L11" s="43">
        <f t="shared" si="3"/>
        <v>0</v>
      </c>
      <c r="M11" s="45"/>
      <c r="N11" s="38"/>
    </row>
    <row r="12" ht="14.25" spans="1:14">
      <c r="A12" s="19"/>
      <c r="B12" s="20"/>
      <c r="C12" s="21" t="s">
        <v>27</v>
      </c>
      <c r="D12" s="17" t="s">
        <v>18</v>
      </c>
      <c r="E12" s="17">
        <v>2</v>
      </c>
      <c r="F12" s="18">
        <v>580</v>
      </c>
      <c r="G12" s="18">
        <f t="shared" si="0"/>
        <v>1160</v>
      </c>
      <c r="H12" s="17">
        <v>2</v>
      </c>
      <c r="I12" s="17">
        <v>580</v>
      </c>
      <c r="J12" s="17">
        <f t="shared" si="1"/>
        <v>1160</v>
      </c>
      <c r="K12" s="43">
        <f t="shared" si="2"/>
        <v>0</v>
      </c>
      <c r="L12" s="43">
        <f t="shared" si="3"/>
        <v>1160</v>
      </c>
      <c r="M12" s="45"/>
      <c r="N12" s="38"/>
    </row>
    <row r="13" ht="14.25" spans="1:14">
      <c r="A13" s="19"/>
      <c r="B13" s="20"/>
      <c r="C13" s="21" t="s">
        <v>28</v>
      </c>
      <c r="D13" s="17" t="s">
        <v>29</v>
      </c>
      <c r="E13" s="17">
        <v>1</v>
      </c>
      <c r="F13" s="18">
        <v>7800</v>
      </c>
      <c r="G13" s="18">
        <f t="shared" si="0"/>
        <v>7800</v>
      </c>
      <c r="H13" s="17">
        <v>1</v>
      </c>
      <c r="I13" s="17">
        <v>5800</v>
      </c>
      <c r="J13" s="17">
        <f t="shared" si="1"/>
        <v>5800</v>
      </c>
      <c r="K13" s="43">
        <f t="shared" si="2"/>
        <v>2000</v>
      </c>
      <c r="L13" s="43">
        <f t="shared" si="3"/>
        <v>5800</v>
      </c>
      <c r="M13" s="46"/>
      <c r="N13" s="38"/>
    </row>
    <row r="14" ht="14.25" spans="1:14">
      <c r="A14" s="19"/>
      <c r="B14" s="20"/>
      <c r="C14" s="22" t="s">
        <v>30</v>
      </c>
      <c r="D14" s="23" t="s">
        <v>26</v>
      </c>
      <c r="E14" s="23">
        <v>1</v>
      </c>
      <c r="F14" s="23">
        <v>1800</v>
      </c>
      <c r="G14" s="18">
        <f t="shared" si="0"/>
        <v>1800</v>
      </c>
      <c r="H14" s="23">
        <v>1</v>
      </c>
      <c r="I14" s="24">
        <v>0</v>
      </c>
      <c r="J14" s="17">
        <f t="shared" si="1"/>
        <v>0</v>
      </c>
      <c r="K14" s="43">
        <f t="shared" si="2"/>
        <v>1800</v>
      </c>
      <c r="L14" s="43">
        <f t="shared" si="3"/>
        <v>0</v>
      </c>
      <c r="M14" s="45" t="s">
        <v>86</v>
      </c>
      <c r="N14" s="38"/>
    </row>
    <row r="15" ht="14.25" spans="1:14">
      <c r="A15" s="19"/>
      <c r="B15" s="20"/>
      <c r="C15" s="22" t="s">
        <v>14</v>
      </c>
      <c r="D15" s="23" t="s">
        <v>15</v>
      </c>
      <c r="E15" s="23">
        <v>1</v>
      </c>
      <c r="F15" s="23">
        <v>1000</v>
      </c>
      <c r="G15" s="18">
        <f t="shared" si="0"/>
        <v>1000</v>
      </c>
      <c r="H15" s="23">
        <v>1</v>
      </c>
      <c r="I15" s="24">
        <v>0</v>
      </c>
      <c r="J15" s="17">
        <f t="shared" si="1"/>
        <v>0</v>
      </c>
      <c r="K15" s="43">
        <f t="shared" si="2"/>
        <v>1000</v>
      </c>
      <c r="L15" s="43">
        <f t="shared" si="3"/>
        <v>0</v>
      </c>
      <c r="M15" s="46"/>
      <c r="N15" s="38"/>
    </row>
    <row r="16" ht="14.25" spans="1:14">
      <c r="A16" s="19"/>
      <c r="B16" s="20"/>
      <c r="C16" s="22" t="s">
        <v>28</v>
      </c>
      <c r="D16" s="17" t="s">
        <v>29</v>
      </c>
      <c r="E16" s="24">
        <v>1</v>
      </c>
      <c r="F16" s="25">
        <v>850</v>
      </c>
      <c r="G16" s="18">
        <f t="shared" si="0"/>
        <v>850</v>
      </c>
      <c r="H16" s="24">
        <v>1</v>
      </c>
      <c r="I16" s="24">
        <v>850</v>
      </c>
      <c r="J16" s="17">
        <f t="shared" si="1"/>
        <v>850</v>
      </c>
      <c r="K16" s="43">
        <f t="shared" si="2"/>
        <v>0</v>
      </c>
      <c r="L16" s="43">
        <f t="shared" si="3"/>
        <v>850</v>
      </c>
      <c r="M16" s="45" t="s">
        <v>16</v>
      </c>
      <c r="N16" s="38"/>
    </row>
    <row r="17" ht="14.25" spans="1:14">
      <c r="A17" s="19"/>
      <c r="B17" s="20"/>
      <c r="C17" s="26" t="s">
        <v>32</v>
      </c>
      <c r="D17" s="27"/>
      <c r="E17" s="27"/>
      <c r="F17" s="28"/>
      <c r="G17" s="28">
        <f t="shared" ref="G17:L17" si="4">SUM(G4:G16)</f>
        <v>55740</v>
      </c>
      <c r="H17" s="27"/>
      <c r="I17" s="27"/>
      <c r="J17" s="27">
        <f t="shared" si="4"/>
        <v>34576</v>
      </c>
      <c r="K17" s="27">
        <f t="shared" si="4"/>
        <v>21164</v>
      </c>
      <c r="L17" s="27">
        <f t="shared" si="4"/>
        <v>34576</v>
      </c>
      <c r="M17" s="45"/>
      <c r="N17" s="38"/>
    </row>
    <row r="18" ht="14.25" spans="1:14">
      <c r="A18" s="19"/>
      <c r="B18" s="20"/>
      <c r="C18" s="29" t="s">
        <v>33</v>
      </c>
      <c r="D18" s="17" t="s">
        <v>34</v>
      </c>
      <c r="E18" s="17">
        <v>120</v>
      </c>
      <c r="F18" s="18">
        <v>12</v>
      </c>
      <c r="G18" s="18">
        <f t="shared" ref="G18:G49" si="5">E18*F18</f>
        <v>1440</v>
      </c>
      <c r="H18" s="17">
        <v>120</v>
      </c>
      <c r="I18" s="17">
        <v>12</v>
      </c>
      <c r="J18" s="17">
        <f t="shared" ref="J18:J49" si="6">H18*I18</f>
        <v>1440</v>
      </c>
      <c r="K18" s="43">
        <f t="shared" ref="K18:K49" si="7">G18-J18</f>
        <v>0</v>
      </c>
      <c r="L18" s="43">
        <f t="shared" ref="L18:L49" si="8">J18</f>
        <v>1440</v>
      </c>
      <c r="M18" s="45"/>
      <c r="N18" s="38"/>
    </row>
    <row r="19" ht="14.25" spans="1:14">
      <c r="A19" s="19"/>
      <c r="B19" s="20"/>
      <c r="C19" s="23" t="s">
        <v>35</v>
      </c>
      <c r="D19" s="23" t="s">
        <v>34</v>
      </c>
      <c r="E19" s="23">
        <v>30</v>
      </c>
      <c r="F19" s="23">
        <v>5</v>
      </c>
      <c r="G19" s="23">
        <f t="shared" si="5"/>
        <v>150</v>
      </c>
      <c r="H19" s="23">
        <v>30</v>
      </c>
      <c r="I19" s="23">
        <v>5</v>
      </c>
      <c r="J19" s="23">
        <f t="shared" si="6"/>
        <v>150</v>
      </c>
      <c r="K19" s="24">
        <f t="shared" si="7"/>
        <v>0</v>
      </c>
      <c r="L19" s="24">
        <f t="shared" si="8"/>
        <v>150</v>
      </c>
      <c r="M19" s="45"/>
      <c r="N19" s="38"/>
    </row>
    <row r="20" ht="14.25" spans="1:14">
      <c r="A20" s="19"/>
      <c r="B20" s="20"/>
      <c r="C20" s="23" t="s">
        <v>36</v>
      </c>
      <c r="D20" s="23" t="s">
        <v>34</v>
      </c>
      <c r="E20" s="23">
        <v>2</v>
      </c>
      <c r="F20" s="23">
        <v>6</v>
      </c>
      <c r="G20" s="23">
        <f t="shared" si="5"/>
        <v>12</v>
      </c>
      <c r="H20" s="23">
        <v>2</v>
      </c>
      <c r="I20" s="23">
        <v>6</v>
      </c>
      <c r="J20" s="23">
        <f t="shared" si="6"/>
        <v>12</v>
      </c>
      <c r="K20" s="24">
        <f t="shared" si="7"/>
        <v>0</v>
      </c>
      <c r="L20" s="24">
        <f t="shared" si="8"/>
        <v>12</v>
      </c>
      <c r="M20" s="45"/>
      <c r="N20" s="38"/>
    </row>
    <row r="21" ht="14.25" spans="1:14">
      <c r="A21" s="19"/>
      <c r="B21" s="20"/>
      <c r="C21" s="23" t="s">
        <v>37</v>
      </c>
      <c r="D21" s="23" t="s">
        <v>38</v>
      </c>
      <c r="E21" s="23">
        <v>2</v>
      </c>
      <c r="F21" s="23">
        <v>5</v>
      </c>
      <c r="G21" s="23">
        <f t="shared" si="5"/>
        <v>10</v>
      </c>
      <c r="H21" s="23">
        <v>2</v>
      </c>
      <c r="I21" s="23">
        <v>5</v>
      </c>
      <c r="J21" s="23">
        <f t="shared" si="6"/>
        <v>10</v>
      </c>
      <c r="K21" s="24">
        <f t="shared" si="7"/>
        <v>0</v>
      </c>
      <c r="L21" s="24">
        <f t="shared" si="8"/>
        <v>10</v>
      </c>
      <c r="M21" s="45"/>
      <c r="N21" s="38"/>
    </row>
    <row r="22" ht="14.25" spans="1:14">
      <c r="A22" s="19"/>
      <c r="B22" s="20"/>
      <c r="C22" s="23" t="s">
        <v>39</v>
      </c>
      <c r="D22" s="23" t="s">
        <v>38</v>
      </c>
      <c r="E22" s="23">
        <v>2</v>
      </c>
      <c r="F22" s="23">
        <v>5</v>
      </c>
      <c r="G22" s="23">
        <f t="shared" si="5"/>
        <v>10</v>
      </c>
      <c r="H22" s="23">
        <v>2</v>
      </c>
      <c r="I22" s="23">
        <v>5</v>
      </c>
      <c r="J22" s="23">
        <f t="shared" si="6"/>
        <v>10</v>
      </c>
      <c r="K22" s="24">
        <f t="shared" si="7"/>
        <v>0</v>
      </c>
      <c r="L22" s="24">
        <f t="shared" si="8"/>
        <v>10</v>
      </c>
      <c r="M22" s="45"/>
      <c r="N22" s="38"/>
    </row>
    <row r="23" ht="14.25" spans="1:14">
      <c r="A23" s="19"/>
      <c r="B23" s="20"/>
      <c r="C23" s="23" t="s">
        <v>40</v>
      </c>
      <c r="D23" s="23" t="s">
        <v>41</v>
      </c>
      <c r="E23" s="23">
        <v>2</v>
      </c>
      <c r="F23" s="23">
        <v>15</v>
      </c>
      <c r="G23" s="23">
        <f t="shared" si="5"/>
        <v>30</v>
      </c>
      <c r="H23" s="23">
        <v>2</v>
      </c>
      <c r="I23" s="23">
        <v>15</v>
      </c>
      <c r="J23" s="23">
        <f t="shared" si="6"/>
        <v>30</v>
      </c>
      <c r="K23" s="24">
        <f t="shared" si="7"/>
        <v>0</v>
      </c>
      <c r="L23" s="24">
        <f t="shared" si="8"/>
        <v>30</v>
      </c>
      <c r="M23" s="45"/>
      <c r="N23" s="38"/>
    </row>
    <row r="24" ht="14.25" spans="1:14">
      <c r="A24" s="19"/>
      <c r="B24" s="20"/>
      <c r="C24" s="23" t="s">
        <v>42</v>
      </c>
      <c r="D24" s="23" t="s">
        <v>26</v>
      </c>
      <c r="E24" s="23">
        <v>2</v>
      </c>
      <c r="F24" s="23">
        <v>10</v>
      </c>
      <c r="G24" s="23">
        <f t="shared" si="5"/>
        <v>20</v>
      </c>
      <c r="H24" s="23">
        <v>2</v>
      </c>
      <c r="I24" s="23">
        <v>10</v>
      </c>
      <c r="J24" s="23">
        <f t="shared" si="6"/>
        <v>20</v>
      </c>
      <c r="K24" s="24">
        <f t="shared" si="7"/>
        <v>0</v>
      </c>
      <c r="L24" s="24">
        <f t="shared" si="8"/>
        <v>20</v>
      </c>
      <c r="M24" s="45"/>
      <c r="N24" s="38"/>
    </row>
    <row r="25" ht="14.25" spans="1:14">
      <c r="A25" s="19"/>
      <c r="B25" s="20"/>
      <c r="C25" s="23" t="s">
        <v>43</v>
      </c>
      <c r="D25" s="23" t="s">
        <v>34</v>
      </c>
      <c r="E25" s="23">
        <v>2</v>
      </c>
      <c r="F25" s="23">
        <v>25</v>
      </c>
      <c r="G25" s="23">
        <f t="shared" si="5"/>
        <v>50</v>
      </c>
      <c r="H25" s="23">
        <v>2</v>
      </c>
      <c r="I25" s="23">
        <v>25</v>
      </c>
      <c r="J25" s="23">
        <f t="shared" si="6"/>
        <v>50</v>
      </c>
      <c r="K25" s="24">
        <f t="shared" si="7"/>
        <v>0</v>
      </c>
      <c r="L25" s="24">
        <f t="shared" si="8"/>
        <v>50</v>
      </c>
      <c r="M25" s="45"/>
      <c r="N25" s="38"/>
    </row>
    <row r="26" ht="14.25" spans="1:14">
      <c r="A26" s="19"/>
      <c r="B26" s="20"/>
      <c r="C26" s="23" t="s">
        <v>44</v>
      </c>
      <c r="D26" s="23" t="s">
        <v>26</v>
      </c>
      <c r="E26" s="23">
        <v>1</v>
      </c>
      <c r="F26" s="23">
        <v>20</v>
      </c>
      <c r="G26" s="23">
        <f t="shared" si="5"/>
        <v>20</v>
      </c>
      <c r="H26" s="23">
        <v>1</v>
      </c>
      <c r="I26" s="23">
        <v>20</v>
      </c>
      <c r="J26" s="23">
        <f t="shared" si="6"/>
        <v>20</v>
      </c>
      <c r="K26" s="24">
        <f t="shared" si="7"/>
        <v>0</v>
      </c>
      <c r="L26" s="24">
        <f t="shared" si="8"/>
        <v>20</v>
      </c>
      <c r="M26" s="45"/>
      <c r="N26" s="38"/>
    </row>
    <row r="27" ht="14.25" spans="1:14">
      <c r="A27" s="19"/>
      <c r="B27" s="20"/>
      <c r="C27" s="23" t="s">
        <v>45</v>
      </c>
      <c r="D27" s="23" t="s">
        <v>26</v>
      </c>
      <c r="E27" s="23">
        <v>1</v>
      </c>
      <c r="F27" s="23">
        <v>15</v>
      </c>
      <c r="G27" s="23">
        <f t="shared" si="5"/>
        <v>15</v>
      </c>
      <c r="H27" s="23">
        <v>1</v>
      </c>
      <c r="I27" s="23">
        <v>15</v>
      </c>
      <c r="J27" s="23">
        <f t="shared" si="6"/>
        <v>15</v>
      </c>
      <c r="K27" s="24">
        <f t="shared" si="7"/>
        <v>0</v>
      </c>
      <c r="L27" s="24">
        <f t="shared" si="8"/>
        <v>15</v>
      </c>
      <c r="M27" s="45"/>
      <c r="N27" s="38"/>
    </row>
    <row r="28" ht="14.25" spans="1:14">
      <c r="A28" s="19"/>
      <c r="B28" s="20"/>
      <c r="C28" s="23" t="s">
        <v>46</v>
      </c>
      <c r="D28" s="23" t="s">
        <v>22</v>
      </c>
      <c r="E28" s="23">
        <v>10</v>
      </c>
      <c r="F28" s="23">
        <v>1</v>
      </c>
      <c r="G28" s="23">
        <f t="shared" si="5"/>
        <v>10</v>
      </c>
      <c r="H28" s="23">
        <v>10</v>
      </c>
      <c r="I28" s="23">
        <v>1</v>
      </c>
      <c r="J28" s="23">
        <f t="shared" si="6"/>
        <v>10</v>
      </c>
      <c r="K28" s="24">
        <f t="shared" si="7"/>
        <v>0</v>
      </c>
      <c r="L28" s="24">
        <f t="shared" si="8"/>
        <v>10</v>
      </c>
      <c r="M28" s="45"/>
      <c r="N28" s="38"/>
    </row>
    <row r="29" ht="14.25" spans="1:14">
      <c r="A29" s="19"/>
      <c r="B29" s="20"/>
      <c r="C29" s="23" t="s">
        <v>47</v>
      </c>
      <c r="D29" s="23" t="s">
        <v>22</v>
      </c>
      <c r="E29" s="23">
        <v>2</v>
      </c>
      <c r="F29" s="23">
        <v>2.5</v>
      </c>
      <c r="G29" s="23">
        <f t="shared" si="5"/>
        <v>5</v>
      </c>
      <c r="H29" s="23">
        <v>2</v>
      </c>
      <c r="I29" s="23">
        <v>2.5</v>
      </c>
      <c r="J29" s="23">
        <f t="shared" si="6"/>
        <v>5</v>
      </c>
      <c r="K29" s="24">
        <f t="shared" si="7"/>
        <v>0</v>
      </c>
      <c r="L29" s="24">
        <f t="shared" si="8"/>
        <v>5</v>
      </c>
      <c r="M29" s="45"/>
      <c r="N29" s="38"/>
    </row>
    <row r="30" ht="14.25" spans="1:14">
      <c r="A30" s="19"/>
      <c r="B30" s="20"/>
      <c r="C30" s="23" t="s">
        <v>48</v>
      </c>
      <c r="D30" s="23" t="s">
        <v>26</v>
      </c>
      <c r="E30" s="23">
        <v>1</v>
      </c>
      <c r="F30" s="23">
        <v>5</v>
      </c>
      <c r="G30" s="23">
        <f t="shared" si="5"/>
        <v>5</v>
      </c>
      <c r="H30" s="23">
        <v>1</v>
      </c>
      <c r="I30" s="23">
        <v>5</v>
      </c>
      <c r="J30" s="23">
        <f t="shared" si="6"/>
        <v>5</v>
      </c>
      <c r="K30" s="24">
        <f t="shared" si="7"/>
        <v>0</v>
      </c>
      <c r="L30" s="24">
        <f t="shared" si="8"/>
        <v>5</v>
      </c>
      <c r="M30" s="45"/>
      <c r="N30" s="38"/>
    </row>
    <row r="31" ht="14.25" spans="1:14">
      <c r="A31" s="19"/>
      <c r="B31" s="20"/>
      <c r="C31" s="23" t="s">
        <v>49</v>
      </c>
      <c r="D31" s="23" t="s">
        <v>26</v>
      </c>
      <c r="E31" s="23">
        <v>1</v>
      </c>
      <c r="F31" s="23">
        <v>10</v>
      </c>
      <c r="G31" s="23">
        <f t="shared" si="5"/>
        <v>10</v>
      </c>
      <c r="H31" s="23">
        <v>1</v>
      </c>
      <c r="I31" s="23">
        <v>10</v>
      </c>
      <c r="J31" s="23">
        <f t="shared" si="6"/>
        <v>10</v>
      </c>
      <c r="K31" s="24">
        <f t="shared" si="7"/>
        <v>0</v>
      </c>
      <c r="L31" s="24">
        <f t="shared" si="8"/>
        <v>10</v>
      </c>
      <c r="M31" s="45"/>
      <c r="N31" s="38"/>
    </row>
    <row r="32" ht="14.25" spans="1:14">
      <c r="A32" s="19"/>
      <c r="B32" s="20"/>
      <c r="C32" s="23" t="s">
        <v>50</v>
      </c>
      <c r="D32" s="23" t="s">
        <v>51</v>
      </c>
      <c r="E32" s="23">
        <v>1</v>
      </c>
      <c r="F32" s="23">
        <v>50</v>
      </c>
      <c r="G32" s="23">
        <f t="shared" si="5"/>
        <v>50</v>
      </c>
      <c r="H32" s="23">
        <v>1</v>
      </c>
      <c r="I32" s="23">
        <v>50</v>
      </c>
      <c r="J32" s="23">
        <f t="shared" si="6"/>
        <v>50</v>
      </c>
      <c r="K32" s="24">
        <f t="shared" si="7"/>
        <v>0</v>
      </c>
      <c r="L32" s="24">
        <f t="shared" si="8"/>
        <v>50</v>
      </c>
      <c r="M32" s="45"/>
      <c r="N32" s="38"/>
    </row>
    <row r="33" ht="14.25" spans="1:14">
      <c r="A33" s="19"/>
      <c r="B33" s="20"/>
      <c r="C33" s="23" t="s">
        <v>52</v>
      </c>
      <c r="D33" s="23" t="s">
        <v>26</v>
      </c>
      <c r="E33" s="23">
        <v>1</v>
      </c>
      <c r="F33" s="23">
        <v>240</v>
      </c>
      <c r="G33" s="23">
        <f t="shared" si="5"/>
        <v>240</v>
      </c>
      <c r="H33" s="23">
        <v>1</v>
      </c>
      <c r="I33" s="23">
        <v>240</v>
      </c>
      <c r="J33" s="23">
        <f t="shared" si="6"/>
        <v>240</v>
      </c>
      <c r="K33" s="24">
        <f t="shared" si="7"/>
        <v>0</v>
      </c>
      <c r="L33" s="24">
        <f t="shared" si="8"/>
        <v>240</v>
      </c>
      <c r="M33" s="45"/>
      <c r="N33" s="38"/>
    </row>
    <row r="34" ht="14.25" spans="1:14">
      <c r="A34" s="19"/>
      <c r="B34" s="20"/>
      <c r="C34" s="23" t="s">
        <v>53</v>
      </c>
      <c r="D34" s="23" t="s">
        <v>26</v>
      </c>
      <c r="E34" s="23">
        <v>1</v>
      </c>
      <c r="F34" s="23">
        <v>150</v>
      </c>
      <c r="G34" s="23">
        <f t="shared" si="5"/>
        <v>150</v>
      </c>
      <c r="H34" s="23">
        <v>1</v>
      </c>
      <c r="I34" s="23">
        <v>0</v>
      </c>
      <c r="J34" s="23">
        <f t="shared" si="6"/>
        <v>0</v>
      </c>
      <c r="K34" s="24">
        <f t="shared" si="7"/>
        <v>150</v>
      </c>
      <c r="L34" s="24">
        <f t="shared" si="8"/>
        <v>0</v>
      </c>
      <c r="M34" s="45"/>
      <c r="N34" s="38"/>
    </row>
    <row r="35" ht="14.25" spans="1:14">
      <c r="A35" s="19"/>
      <c r="B35" s="20"/>
      <c r="C35" s="23" t="s">
        <v>54</v>
      </c>
      <c r="D35" s="23" t="s">
        <v>38</v>
      </c>
      <c r="E35" s="23">
        <v>1</v>
      </c>
      <c r="F35" s="23">
        <v>25</v>
      </c>
      <c r="G35" s="23">
        <f t="shared" si="5"/>
        <v>25</v>
      </c>
      <c r="H35" s="23">
        <v>1</v>
      </c>
      <c r="I35" s="23">
        <v>25</v>
      </c>
      <c r="J35" s="23">
        <f t="shared" si="6"/>
        <v>25</v>
      </c>
      <c r="K35" s="24">
        <f t="shared" si="7"/>
        <v>0</v>
      </c>
      <c r="L35" s="24">
        <f t="shared" si="8"/>
        <v>25</v>
      </c>
      <c r="M35" s="45"/>
      <c r="N35" s="38"/>
    </row>
    <row r="36" ht="14.25" spans="1:14">
      <c r="A36" s="19"/>
      <c r="B36" s="20"/>
      <c r="C36" s="23" t="s">
        <v>55</v>
      </c>
      <c r="D36" s="23" t="s">
        <v>26</v>
      </c>
      <c r="E36" s="23">
        <v>3</v>
      </c>
      <c r="F36" s="23">
        <v>5</v>
      </c>
      <c r="G36" s="23">
        <f t="shared" si="5"/>
        <v>15</v>
      </c>
      <c r="H36" s="23">
        <v>3</v>
      </c>
      <c r="I36" s="23">
        <v>5</v>
      </c>
      <c r="J36" s="23">
        <f t="shared" si="6"/>
        <v>15</v>
      </c>
      <c r="K36" s="24">
        <f t="shared" si="7"/>
        <v>0</v>
      </c>
      <c r="L36" s="24">
        <f t="shared" si="8"/>
        <v>15</v>
      </c>
      <c r="M36" s="45"/>
      <c r="N36" s="38"/>
    </row>
    <row r="37" ht="14.25" spans="1:14">
      <c r="A37" s="19"/>
      <c r="B37" s="20"/>
      <c r="C37" s="23" t="s">
        <v>56</v>
      </c>
      <c r="D37" s="23" t="s">
        <v>38</v>
      </c>
      <c r="E37" s="23">
        <v>10</v>
      </c>
      <c r="F37" s="23">
        <v>15</v>
      </c>
      <c r="G37" s="23">
        <f t="shared" si="5"/>
        <v>150</v>
      </c>
      <c r="H37" s="23">
        <v>10</v>
      </c>
      <c r="I37" s="23">
        <v>15</v>
      </c>
      <c r="J37" s="23">
        <f t="shared" si="6"/>
        <v>150</v>
      </c>
      <c r="K37" s="24">
        <f t="shared" si="7"/>
        <v>0</v>
      </c>
      <c r="L37" s="24">
        <f t="shared" si="8"/>
        <v>150</v>
      </c>
      <c r="M37" s="45"/>
      <c r="N37" s="38"/>
    </row>
    <row r="38" ht="14.25" spans="1:14">
      <c r="A38" s="19"/>
      <c r="B38" s="20"/>
      <c r="C38" s="23" t="s">
        <v>57</v>
      </c>
      <c r="D38" s="23" t="s">
        <v>38</v>
      </c>
      <c r="E38" s="23">
        <v>5</v>
      </c>
      <c r="F38" s="23">
        <v>10</v>
      </c>
      <c r="G38" s="23">
        <f t="shared" si="5"/>
        <v>50</v>
      </c>
      <c r="H38" s="23">
        <v>5</v>
      </c>
      <c r="I38" s="23">
        <v>10</v>
      </c>
      <c r="J38" s="23">
        <f t="shared" si="6"/>
        <v>50</v>
      </c>
      <c r="K38" s="24">
        <f t="shared" si="7"/>
        <v>0</v>
      </c>
      <c r="L38" s="24">
        <f t="shared" si="8"/>
        <v>50</v>
      </c>
      <c r="M38" s="45"/>
      <c r="N38" s="38"/>
    </row>
    <row r="39" ht="14.25" spans="1:14">
      <c r="A39" s="19"/>
      <c r="B39" s="20"/>
      <c r="C39" s="23" t="s">
        <v>58</v>
      </c>
      <c r="D39" s="23" t="s">
        <v>34</v>
      </c>
      <c r="E39" s="23">
        <v>3</v>
      </c>
      <c r="F39" s="23">
        <v>11.7</v>
      </c>
      <c r="G39" s="23">
        <f t="shared" si="5"/>
        <v>35.1</v>
      </c>
      <c r="H39" s="23">
        <v>3</v>
      </c>
      <c r="I39" s="23">
        <v>11.7</v>
      </c>
      <c r="J39" s="23">
        <f t="shared" si="6"/>
        <v>35.1</v>
      </c>
      <c r="K39" s="24">
        <f t="shared" si="7"/>
        <v>0</v>
      </c>
      <c r="L39" s="24">
        <f t="shared" si="8"/>
        <v>35.1</v>
      </c>
      <c r="M39" s="45"/>
      <c r="N39" s="38"/>
    </row>
    <row r="40" ht="14.25" spans="1:14">
      <c r="A40" s="19"/>
      <c r="B40" s="20"/>
      <c r="C40" s="23" t="s">
        <v>59</v>
      </c>
      <c r="D40" s="23" t="s">
        <v>38</v>
      </c>
      <c r="E40" s="23">
        <v>30</v>
      </c>
      <c r="F40" s="23">
        <v>5.83</v>
      </c>
      <c r="G40" s="23">
        <f t="shared" si="5"/>
        <v>174.9</v>
      </c>
      <c r="H40" s="23">
        <v>30</v>
      </c>
      <c r="I40" s="23">
        <v>5.83</v>
      </c>
      <c r="J40" s="23">
        <f t="shared" si="6"/>
        <v>174.9</v>
      </c>
      <c r="K40" s="24">
        <f t="shared" si="7"/>
        <v>0</v>
      </c>
      <c r="L40" s="24">
        <f t="shared" si="8"/>
        <v>174.9</v>
      </c>
      <c r="M40" s="46"/>
      <c r="N40" s="38"/>
    </row>
    <row r="41" ht="29" customHeight="1" spans="1:14">
      <c r="A41" s="19"/>
      <c r="B41" s="20"/>
      <c r="C41" s="23" t="s">
        <v>60</v>
      </c>
      <c r="D41" s="23" t="s">
        <v>61</v>
      </c>
      <c r="E41" s="23">
        <v>30</v>
      </c>
      <c r="F41" s="23">
        <v>16.6</v>
      </c>
      <c r="G41" s="23">
        <f t="shared" si="5"/>
        <v>498</v>
      </c>
      <c r="H41" s="23">
        <v>30</v>
      </c>
      <c r="I41" s="23">
        <v>0</v>
      </c>
      <c r="J41" s="23">
        <f t="shared" si="6"/>
        <v>0</v>
      </c>
      <c r="K41" s="24">
        <f t="shared" si="7"/>
        <v>498</v>
      </c>
      <c r="L41" s="24">
        <f t="shared" si="8"/>
        <v>0</v>
      </c>
      <c r="M41" s="47" t="s">
        <v>154</v>
      </c>
      <c r="N41" s="38"/>
    </row>
    <row r="42" ht="14.25" spans="1:14">
      <c r="A42" s="19"/>
      <c r="B42" s="20"/>
      <c r="C42" s="23" t="s">
        <v>63</v>
      </c>
      <c r="D42" s="23" t="s">
        <v>26</v>
      </c>
      <c r="E42" s="23">
        <v>200</v>
      </c>
      <c r="F42" s="23">
        <v>0.089</v>
      </c>
      <c r="G42" s="23">
        <f t="shared" si="5"/>
        <v>17.8</v>
      </c>
      <c r="H42" s="23">
        <v>200</v>
      </c>
      <c r="I42" s="23">
        <v>0</v>
      </c>
      <c r="J42" s="23">
        <f t="shared" si="6"/>
        <v>0</v>
      </c>
      <c r="K42" s="24">
        <f t="shared" si="7"/>
        <v>17.8</v>
      </c>
      <c r="L42" s="24">
        <f t="shared" si="8"/>
        <v>0</v>
      </c>
      <c r="M42" s="47" t="s">
        <v>64</v>
      </c>
      <c r="N42" s="38"/>
    </row>
    <row r="43" ht="14.25" spans="1:14">
      <c r="A43" s="19"/>
      <c r="B43" s="20"/>
      <c r="C43" s="23" t="s">
        <v>65</v>
      </c>
      <c r="D43" s="23" t="s">
        <v>26</v>
      </c>
      <c r="E43" s="23">
        <v>1</v>
      </c>
      <c r="F43" s="23">
        <v>12.6</v>
      </c>
      <c r="G43" s="23">
        <f t="shared" si="5"/>
        <v>12.6</v>
      </c>
      <c r="H43" s="23">
        <v>1</v>
      </c>
      <c r="I43" s="23">
        <v>0</v>
      </c>
      <c r="J43" s="23">
        <f t="shared" si="6"/>
        <v>0</v>
      </c>
      <c r="K43" s="24">
        <f t="shared" si="7"/>
        <v>12.6</v>
      </c>
      <c r="L43" s="24">
        <f t="shared" si="8"/>
        <v>0</v>
      </c>
      <c r="M43" s="47"/>
      <c r="N43" s="38"/>
    </row>
    <row r="44" ht="14.25" spans="1:14">
      <c r="A44" s="19"/>
      <c r="B44" s="20"/>
      <c r="C44" s="23" t="s">
        <v>66</v>
      </c>
      <c r="D44" s="23" t="s">
        <v>26</v>
      </c>
      <c r="E44" s="23">
        <v>1</v>
      </c>
      <c r="F44" s="23">
        <v>5.4</v>
      </c>
      <c r="G44" s="23">
        <f t="shared" si="5"/>
        <v>5.4</v>
      </c>
      <c r="H44" s="23">
        <v>1</v>
      </c>
      <c r="I44" s="23">
        <v>0</v>
      </c>
      <c r="J44" s="23">
        <f t="shared" si="6"/>
        <v>0</v>
      </c>
      <c r="K44" s="24">
        <f t="shared" si="7"/>
        <v>5.4</v>
      </c>
      <c r="L44" s="24">
        <f t="shared" si="8"/>
        <v>0</v>
      </c>
      <c r="M44" s="47"/>
      <c r="N44" s="38"/>
    </row>
    <row r="45" ht="14.25" spans="1:14">
      <c r="A45" s="19"/>
      <c r="B45" s="20"/>
      <c r="C45" s="23" t="s">
        <v>67</v>
      </c>
      <c r="D45" s="23" t="s">
        <v>26</v>
      </c>
      <c r="E45" s="23">
        <v>1</v>
      </c>
      <c r="F45" s="23">
        <v>3.77</v>
      </c>
      <c r="G45" s="23">
        <f t="shared" si="5"/>
        <v>3.77</v>
      </c>
      <c r="H45" s="23">
        <v>1</v>
      </c>
      <c r="I45" s="23">
        <v>0</v>
      </c>
      <c r="J45" s="23">
        <f t="shared" si="6"/>
        <v>0</v>
      </c>
      <c r="K45" s="24">
        <f t="shared" si="7"/>
        <v>3.77</v>
      </c>
      <c r="L45" s="24">
        <f t="shared" si="8"/>
        <v>0</v>
      </c>
      <c r="M45" s="47"/>
      <c r="N45" s="38"/>
    </row>
    <row r="46" ht="14.25" spans="1:14">
      <c r="A46" s="19"/>
      <c r="B46" s="20"/>
      <c r="C46" s="23" t="s">
        <v>68</v>
      </c>
      <c r="D46" s="23" t="s">
        <v>26</v>
      </c>
      <c r="E46" s="23">
        <v>1</v>
      </c>
      <c r="F46" s="23">
        <v>3.56</v>
      </c>
      <c r="G46" s="23">
        <f t="shared" si="5"/>
        <v>3.56</v>
      </c>
      <c r="H46" s="23">
        <v>1</v>
      </c>
      <c r="I46" s="23">
        <v>0</v>
      </c>
      <c r="J46" s="23">
        <f t="shared" si="6"/>
        <v>0</v>
      </c>
      <c r="K46" s="24">
        <f t="shared" si="7"/>
        <v>3.56</v>
      </c>
      <c r="L46" s="24">
        <f t="shared" si="8"/>
        <v>0</v>
      </c>
      <c r="M46" s="47"/>
      <c r="N46" s="38"/>
    </row>
    <row r="47" ht="14.25" spans="1:14">
      <c r="A47" s="19"/>
      <c r="B47" s="20"/>
      <c r="C47" s="23" t="s">
        <v>69</v>
      </c>
      <c r="D47" s="23" t="s">
        <v>26</v>
      </c>
      <c r="E47" s="23">
        <v>1</v>
      </c>
      <c r="F47" s="23">
        <v>12.6</v>
      </c>
      <c r="G47" s="23">
        <f t="shared" si="5"/>
        <v>12.6</v>
      </c>
      <c r="H47" s="23">
        <v>1</v>
      </c>
      <c r="I47" s="23">
        <v>0</v>
      </c>
      <c r="J47" s="23">
        <f t="shared" si="6"/>
        <v>0</v>
      </c>
      <c r="K47" s="24">
        <f t="shared" si="7"/>
        <v>12.6</v>
      </c>
      <c r="L47" s="24">
        <f t="shared" si="8"/>
        <v>0</v>
      </c>
      <c r="M47" s="47"/>
      <c r="N47" s="38"/>
    </row>
    <row r="48" ht="14.25" spans="1:14">
      <c r="A48" s="19"/>
      <c r="B48" s="20"/>
      <c r="C48" s="23" t="s">
        <v>70</v>
      </c>
      <c r="D48" s="23" t="s">
        <v>38</v>
      </c>
      <c r="E48" s="23">
        <v>40</v>
      </c>
      <c r="F48" s="23">
        <v>9</v>
      </c>
      <c r="G48" s="23">
        <f t="shared" si="5"/>
        <v>360</v>
      </c>
      <c r="H48" s="23">
        <v>40</v>
      </c>
      <c r="I48" s="23">
        <v>0</v>
      </c>
      <c r="J48" s="23">
        <f t="shared" si="6"/>
        <v>0</v>
      </c>
      <c r="K48" s="24">
        <f t="shared" si="7"/>
        <v>360</v>
      </c>
      <c r="L48" s="24">
        <f t="shared" si="8"/>
        <v>0</v>
      </c>
      <c r="M48" s="47"/>
      <c r="N48" s="38"/>
    </row>
    <row r="49" ht="14.25" spans="1:14">
      <c r="A49" s="19"/>
      <c r="B49" s="20"/>
      <c r="C49" s="23" t="s">
        <v>71</v>
      </c>
      <c r="D49" s="23" t="s">
        <v>26</v>
      </c>
      <c r="E49" s="23">
        <v>1</v>
      </c>
      <c r="F49" s="23">
        <v>22.99</v>
      </c>
      <c r="G49" s="23">
        <f t="shared" si="5"/>
        <v>22.99</v>
      </c>
      <c r="H49" s="23">
        <v>1</v>
      </c>
      <c r="I49" s="23">
        <v>22.99</v>
      </c>
      <c r="J49" s="23">
        <f t="shared" si="6"/>
        <v>22.99</v>
      </c>
      <c r="K49" s="24">
        <f t="shared" si="7"/>
        <v>0</v>
      </c>
      <c r="L49" s="24">
        <f t="shared" si="8"/>
        <v>22.99</v>
      </c>
      <c r="M49" s="48"/>
      <c r="N49" s="38"/>
    </row>
    <row r="50" ht="14" customHeight="1" spans="1:14">
      <c r="A50" s="19"/>
      <c r="B50" s="20"/>
      <c r="C50" s="30" t="s">
        <v>72</v>
      </c>
      <c r="D50" s="29"/>
      <c r="E50" s="29"/>
      <c r="F50" s="29"/>
      <c r="G50" s="30">
        <v>3614</v>
      </c>
      <c r="H50" s="31"/>
      <c r="I50" s="31"/>
      <c r="J50" s="31">
        <v>2550</v>
      </c>
      <c r="K50" s="27">
        <v>1064</v>
      </c>
      <c r="L50" s="31">
        <v>2550</v>
      </c>
      <c r="M50" s="31"/>
      <c r="N50" s="38"/>
    </row>
    <row r="51" ht="18" customHeight="1" spans="1:14">
      <c r="A51" s="19"/>
      <c r="B51" s="20"/>
      <c r="C51" s="30" t="s">
        <v>73</v>
      </c>
      <c r="D51" s="17"/>
      <c r="E51" s="17"/>
      <c r="F51" s="18"/>
      <c r="G51" s="32">
        <f t="shared" ref="G51:L51" si="9">G17+G50</f>
        <v>59354</v>
      </c>
      <c r="H51" s="17"/>
      <c r="I51" s="17"/>
      <c r="J51" s="31">
        <f t="shared" si="9"/>
        <v>37126</v>
      </c>
      <c r="K51" s="49">
        <f t="shared" si="9"/>
        <v>22228</v>
      </c>
      <c r="L51" s="49">
        <f t="shared" si="9"/>
        <v>37126</v>
      </c>
      <c r="M51" s="50"/>
      <c r="N51" s="38"/>
    </row>
    <row r="52" ht="30" customHeight="1" spans="1:14">
      <c r="A52" s="11" t="s">
        <v>155</v>
      </c>
      <c r="B52" s="11"/>
      <c r="C52" s="33" t="s">
        <v>156</v>
      </c>
      <c r="D52" s="33"/>
      <c r="E52" s="33"/>
      <c r="F52" s="33"/>
      <c r="G52" s="33"/>
      <c r="H52" s="33"/>
      <c r="I52" s="33"/>
      <c r="J52" s="33"/>
      <c r="K52" s="33"/>
      <c r="L52" s="33"/>
      <c r="M52" s="33"/>
      <c r="N52" s="38"/>
    </row>
    <row r="53" ht="14.25" spans="1:14">
      <c r="A53" s="34" t="s">
        <v>157</v>
      </c>
      <c r="B53" s="35"/>
      <c r="C53" s="36"/>
      <c r="D53" s="36"/>
      <c r="E53" s="36"/>
      <c r="F53" s="36"/>
      <c r="G53" s="36"/>
      <c r="H53" s="36"/>
      <c r="I53" s="36"/>
      <c r="J53" s="36"/>
      <c r="K53" s="36"/>
      <c r="L53" s="36"/>
      <c r="M53" s="36"/>
      <c r="N53" s="36"/>
    </row>
    <row r="54" ht="14.25" spans="1:14">
      <c r="A54" s="37" t="s">
        <v>158</v>
      </c>
      <c r="B54" s="37"/>
      <c r="C54" s="37"/>
      <c r="D54" s="37"/>
      <c r="E54" s="37"/>
      <c r="F54" s="37"/>
      <c r="G54" s="37"/>
      <c r="H54" s="37"/>
      <c r="I54" s="37"/>
      <c r="J54" s="37"/>
      <c r="K54" s="37"/>
      <c r="L54" s="37"/>
      <c r="M54" s="37"/>
      <c r="N54" s="37"/>
    </row>
    <row r="58" ht="53" customHeight="1" spans="1:13">
      <c r="A58" s="1" t="s">
        <v>159</v>
      </c>
      <c r="B58" s="1"/>
      <c r="C58" s="1"/>
      <c r="D58" s="1"/>
      <c r="E58" s="1"/>
      <c r="F58" s="2"/>
      <c r="G58" s="2"/>
      <c r="H58" s="1"/>
      <c r="I58" s="1"/>
      <c r="J58" s="1"/>
      <c r="K58" s="1"/>
      <c r="L58" s="1"/>
      <c r="M58" s="1"/>
    </row>
    <row r="59" ht="14.25" spans="1:13">
      <c r="A59" s="12" t="s">
        <v>1</v>
      </c>
      <c r="B59" s="4" t="s">
        <v>2</v>
      </c>
      <c r="C59" s="5" t="s">
        <v>3</v>
      </c>
      <c r="D59" s="6"/>
      <c r="E59" s="6"/>
      <c r="F59" s="7"/>
      <c r="G59" s="8"/>
      <c r="H59" s="5" t="s">
        <v>4</v>
      </c>
      <c r="I59" s="6"/>
      <c r="J59" s="39"/>
      <c r="K59" s="40" t="s">
        <v>5</v>
      </c>
      <c r="L59" s="41" t="s">
        <v>152</v>
      </c>
      <c r="M59" s="40" t="s">
        <v>7</v>
      </c>
    </row>
    <row r="60" ht="14.25" spans="1:13">
      <c r="A60" s="12"/>
      <c r="B60" s="10"/>
      <c r="C60" s="11" t="s">
        <v>8</v>
      </c>
      <c r="D60" s="12" t="s">
        <v>9</v>
      </c>
      <c r="E60" s="12" t="s">
        <v>10</v>
      </c>
      <c r="F60" s="13" t="s">
        <v>11</v>
      </c>
      <c r="G60" s="13" t="s">
        <v>12</v>
      </c>
      <c r="H60" s="12" t="s">
        <v>10</v>
      </c>
      <c r="I60" s="12" t="s">
        <v>11</v>
      </c>
      <c r="J60" s="12" t="s">
        <v>12</v>
      </c>
      <c r="K60" s="12" t="s">
        <v>12</v>
      </c>
      <c r="L60" s="42"/>
      <c r="M60" s="40"/>
    </row>
    <row r="61" ht="23" customHeight="1" spans="1:13">
      <c r="A61" s="29">
        <v>2</v>
      </c>
      <c r="B61" s="26" t="s">
        <v>74</v>
      </c>
      <c r="C61" s="23" t="s">
        <v>75</v>
      </c>
      <c r="D61" s="24" t="s">
        <v>18</v>
      </c>
      <c r="E61" s="24">
        <v>1</v>
      </c>
      <c r="F61" s="25">
        <v>6600</v>
      </c>
      <c r="G61" s="25">
        <f t="shared" ref="G61:G73" si="10">E61*F61</f>
        <v>6600</v>
      </c>
      <c r="H61" s="24">
        <v>1</v>
      </c>
      <c r="I61" s="24">
        <v>4000</v>
      </c>
      <c r="J61" s="24">
        <f t="shared" ref="J61:J73" si="11">H61*I61</f>
        <v>4000</v>
      </c>
      <c r="K61" s="51">
        <f t="shared" ref="K61:K73" si="12">G61-J61</f>
        <v>2600</v>
      </c>
      <c r="L61" s="51">
        <f t="shared" ref="L61:L73" si="13">J61</f>
        <v>4000</v>
      </c>
      <c r="M61" s="50" t="s">
        <v>16</v>
      </c>
    </row>
    <row r="62" ht="14.25" spans="1:13">
      <c r="A62" s="29"/>
      <c r="B62" s="26"/>
      <c r="C62" s="23" t="s">
        <v>76</v>
      </c>
      <c r="D62" s="24" t="s">
        <v>29</v>
      </c>
      <c r="E62" s="24">
        <v>1</v>
      </c>
      <c r="F62" s="25">
        <v>3500</v>
      </c>
      <c r="G62" s="25">
        <f t="shared" si="10"/>
        <v>3500</v>
      </c>
      <c r="H62" s="24">
        <v>1</v>
      </c>
      <c r="I62" s="24">
        <v>2500</v>
      </c>
      <c r="J62" s="24">
        <f t="shared" si="11"/>
        <v>2500</v>
      </c>
      <c r="K62" s="51">
        <f t="shared" si="12"/>
        <v>1000</v>
      </c>
      <c r="L62" s="51">
        <f t="shared" si="13"/>
        <v>2500</v>
      </c>
      <c r="M62" s="52"/>
    </row>
    <row r="63" ht="23" customHeight="1" spans="1:13">
      <c r="A63" s="29"/>
      <c r="B63" s="26"/>
      <c r="C63" s="23" t="s">
        <v>77</v>
      </c>
      <c r="D63" s="24" t="s">
        <v>78</v>
      </c>
      <c r="E63" s="24">
        <v>1</v>
      </c>
      <c r="F63" s="25">
        <v>1800</v>
      </c>
      <c r="G63" s="25">
        <f t="shared" si="10"/>
        <v>1800</v>
      </c>
      <c r="H63" s="24">
        <v>1</v>
      </c>
      <c r="I63" s="24">
        <v>800</v>
      </c>
      <c r="J63" s="24">
        <f t="shared" si="11"/>
        <v>800</v>
      </c>
      <c r="K63" s="51">
        <f t="shared" si="12"/>
        <v>1000</v>
      </c>
      <c r="L63" s="51">
        <f t="shared" si="13"/>
        <v>800</v>
      </c>
      <c r="M63" s="52"/>
    </row>
    <row r="64" ht="14.25" spans="1:13">
      <c r="A64" s="29"/>
      <c r="B64" s="26"/>
      <c r="C64" s="23" t="s">
        <v>79</v>
      </c>
      <c r="D64" s="24" t="s">
        <v>18</v>
      </c>
      <c r="E64" s="24">
        <v>1</v>
      </c>
      <c r="F64" s="25">
        <v>12800</v>
      </c>
      <c r="G64" s="25">
        <f t="shared" si="10"/>
        <v>12800</v>
      </c>
      <c r="H64" s="24">
        <v>1</v>
      </c>
      <c r="I64" s="24">
        <v>8800</v>
      </c>
      <c r="J64" s="24">
        <f t="shared" si="11"/>
        <v>8800</v>
      </c>
      <c r="K64" s="51">
        <f t="shared" si="12"/>
        <v>4000</v>
      </c>
      <c r="L64" s="51">
        <f t="shared" si="13"/>
        <v>8800</v>
      </c>
      <c r="M64" s="52"/>
    </row>
    <row r="65" ht="14.25" spans="1:13">
      <c r="A65" s="29"/>
      <c r="B65" s="26"/>
      <c r="C65" s="23" t="s">
        <v>80</v>
      </c>
      <c r="D65" s="24" t="s">
        <v>18</v>
      </c>
      <c r="E65" s="24">
        <v>2</v>
      </c>
      <c r="F65" s="25">
        <v>1850</v>
      </c>
      <c r="G65" s="25">
        <f t="shared" si="10"/>
        <v>3700</v>
      </c>
      <c r="H65" s="24">
        <v>2</v>
      </c>
      <c r="I65" s="24">
        <v>1200</v>
      </c>
      <c r="J65" s="24">
        <f t="shared" si="11"/>
        <v>2400</v>
      </c>
      <c r="K65" s="51">
        <f t="shared" si="12"/>
        <v>1300</v>
      </c>
      <c r="L65" s="51">
        <f t="shared" si="13"/>
        <v>2400</v>
      </c>
      <c r="M65" s="52"/>
    </row>
    <row r="66" ht="14.25" spans="1:13">
      <c r="A66" s="29"/>
      <c r="B66" s="26"/>
      <c r="C66" s="23" t="s">
        <v>81</v>
      </c>
      <c r="D66" s="24" t="s">
        <v>18</v>
      </c>
      <c r="E66" s="24">
        <v>20</v>
      </c>
      <c r="F66" s="25">
        <v>60</v>
      </c>
      <c r="G66" s="25">
        <f t="shared" si="10"/>
        <v>1200</v>
      </c>
      <c r="H66" s="24">
        <v>20</v>
      </c>
      <c r="I66" s="24">
        <v>44</v>
      </c>
      <c r="J66" s="24">
        <f t="shared" si="11"/>
        <v>880</v>
      </c>
      <c r="K66" s="51">
        <f t="shared" si="12"/>
        <v>320</v>
      </c>
      <c r="L66" s="51">
        <f t="shared" si="13"/>
        <v>880</v>
      </c>
      <c r="M66" s="52"/>
    </row>
    <row r="67" ht="14.25" spans="1:13">
      <c r="A67" s="29"/>
      <c r="B67" s="26"/>
      <c r="C67" s="23" t="s">
        <v>82</v>
      </c>
      <c r="D67" s="24" t="s">
        <v>18</v>
      </c>
      <c r="E67" s="24">
        <v>1</v>
      </c>
      <c r="F67" s="25">
        <v>1650</v>
      </c>
      <c r="G67" s="25">
        <f t="shared" si="10"/>
        <v>1650</v>
      </c>
      <c r="H67" s="24">
        <v>1</v>
      </c>
      <c r="I67" s="24">
        <v>1088</v>
      </c>
      <c r="J67" s="24">
        <f t="shared" si="11"/>
        <v>1088</v>
      </c>
      <c r="K67" s="51">
        <f t="shared" si="12"/>
        <v>562</v>
      </c>
      <c r="L67" s="51">
        <f t="shared" si="13"/>
        <v>1088</v>
      </c>
      <c r="M67" s="52"/>
    </row>
    <row r="68" ht="14.25" spans="1:13">
      <c r="A68" s="29"/>
      <c r="B68" s="26"/>
      <c r="C68" s="23" t="s">
        <v>83</v>
      </c>
      <c r="D68" s="24" t="s">
        <v>18</v>
      </c>
      <c r="E68" s="24">
        <v>1</v>
      </c>
      <c r="F68" s="25">
        <v>18500</v>
      </c>
      <c r="G68" s="25">
        <f t="shared" si="10"/>
        <v>18500</v>
      </c>
      <c r="H68" s="24">
        <v>1</v>
      </c>
      <c r="I68" s="24">
        <v>8580</v>
      </c>
      <c r="J68" s="24">
        <f t="shared" si="11"/>
        <v>8580</v>
      </c>
      <c r="K68" s="51">
        <f t="shared" si="12"/>
        <v>9920</v>
      </c>
      <c r="L68" s="51">
        <f t="shared" si="13"/>
        <v>8580</v>
      </c>
      <c r="M68" s="52"/>
    </row>
    <row r="69" ht="14.25" spans="1:13">
      <c r="A69" s="29"/>
      <c r="B69" s="26"/>
      <c r="C69" s="23" t="s">
        <v>84</v>
      </c>
      <c r="D69" s="24" t="s">
        <v>26</v>
      </c>
      <c r="E69" s="24">
        <v>1</v>
      </c>
      <c r="F69" s="25">
        <v>580</v>
      </c>
      <c r="G69" s="25">
        <f t="shared" si="10"/>
        <v>580</v>
      </c>
      <c r="H69" s="24">
        <v>1</v>
      </c>
      <c r="I69" s="24">
        <v>0</v>
      </c>
      <c r="J69" s="24">
        <f t="shared" si="11"/>
        <v>0</v>
      </c>
      <c r="K69" s="51">
        <f t="shared" si="12"/>
        <v>580</v>
      </c>
      <c r="L69" s="51">
        <f t="shared" si="13"/>
        <v>0</v>
      </c>
      <c r="M69" s="52"/>
    </row>
    <row r="70" ht="14.25" spans="1:13">
      <c r="A70" s="29"/>
      <c r="B70" s="26"/>
      <c r="C70" s="23" t="s">
        <v>85</v>
      </c>
      <c r="D70" s="53" t="s">
        <v>26</v>
      </c>
      <c r="E70" s="53">
        <v>2</v>
      </c>
      <c r="F70" s="54">
        <v>182.16</v>
      </c>
      <c r="G70" s="55">
        <f t="shared" si="10"/>
        <v>364.32</v>
      </c>
      <c r="H70" s="53">
        <v>2</v>
      </c>
      <c r="I70" s="54">
        <v>182.16</v>
      </c>
      <c r="J70" s="55">
        <f t="shared" si="11"/>
        <v>364.32</v>
      </c>
      <c r="K70" s="68">
        <f t="shared" si="12"/>
        <v>0</v>
      </c>
      <c r="L70" s="68">
        <f t="shared" si="13"/>
        <v>364.32</v>
      </c>
      <c r="M70" s="52"/>
    </row>
    <row r="71" ht="24" spans="1:13">
      <c r="A71" s="29"/>
      <c r="B71" s="26"/>
      <c r="C71" s="23" t="s">
        <v>14</v>
      </c>
      <c r="D71" s="53" t="s">
        <v>15</v>
      </c>
      <c r="E71" s="56">
        <v>1</v>
      </c>
      <c r="F71" s="55">
        <v>1100</v>
      </c>
      <c r="G71" s="25">
        <f t="shared" si="10"/>
        <v>1100</v>
      </c>
      <c r="H71" s="56">
        <v>0</v>
      </c>
      <c r="I71" s="56">
        <v>1100</v>
      </c>
      <c r="J71" s="24">
        <f t="shared" si="11"/>
        <v>0</v>
      </c>
      <c r="K71" s="51">
        <f t="shared" si="12"/>
        <v>1100</v>
      </c>
      <c r="L71" s="56">
        <f t="shared" si="13"/>
        <v>0</v>
      </c>
      <c r="M71" s="47" t="s">
        <v>86</v>
      </c>
    </row>
    <row r="72" ht="14.25" spans="1:13">
      <c r="A72" s="29"/>
      <c r="B72" s="26"/>
      <c r="C72" s="23" t="s">
        <v>30</v>
      </c>
      <c r="D72" s="53" t="s">
        <v>26</v>
      </c>
      <c r="E72" s="53">
        <v>1</v>
      </c>
      <c r="F72" s="54">
        <v>125.73</v>
      </c>
      <c r="G72" s="55">
        <f t="shared" si="10"/>
        <v>125.73</v>
      </c>
      <c r="H72" s="53">
        <v>1</v>
      </c>
      <c r="I72" s="54">
        <v>125.73</v>
      </c>
      <c r="J72" s="55">
        <f t="shared" si="11"/>
        <v>125.73</v>
      </c>
      <c r="K72" s="68">
        <f t="shared" si="12"/>
        <v>0</v>
      </c>
      <c r="L72" s="68">
        <f t="shared" si="13"/>
        <v>125.73</v>
      </c>
      <c r="M72" s="45" t="s">
        <v>16</v>
      </c>
    </row>
    <row r="73" ht="25" customHeight="1" spans="1:13">
      <c r="A73" s="29"/>
      <c r="B73" s="26"/>
      <c r="C73" s="23" t="s">
        <v>87</v>
      </c>
      <c r="D73" s="53" t="s">
        <v>26</v>
      </c>
      <c r="E73" s="53">
        <v>1</v>
      </c>
      <c r="F73" s="54">
        <v>200</v>
      </c>
      <c r="G73" s="55">
        <f t="shared" si="10"/>
        <v>200</v>
      </c>
      <c r="H73" s="53">
        <v>1</v>
      </c>
      <c r="I73" s="54">
        <v>200</v>
      </c>
      <c r="J73" s="55">
        <f t="shared" si="11"/>
        <v>200</v>
      </c>
      <c r="K73" s="68">
        <f t="shared" si="12"/>
        <v>0</v>
      </c>
      <c r="L73" s="68">
        <f t="shared" si="13"/>
        <v>200</v>
      </c>
      <c r="M73" s="46"/>
    </row>
    <row r="74" ht="14.25" spans="1:13">
      <c r="A74" s="29"/>
      <c r="B74" s="26"/>
      <c r="C74" s="57" t="s">
        <v>32</v>
      </c>
      <c r="D74" s="58"/>
      <c r="E74" s="58"/>
      <c r="F74" s="59"/>
      <c r="G74" s="59">
        <v>52120</v>
      </c>
      <c r="H74" s="58"/>
      <c r="I74" s="58"/>
      <c r="J74" s="58">
        <v>29738</v>
      </c>
      <c r="K74" s="58">
        <f>SUM(K61:K73)</f>
        <v>22382</v>
      </c>
      <c r="L74" s="58">
        <v>29738</v>
      </c>
      <c r="M74" s="69"/>
    </row>
    <row r="75" ht="14.25" spans="1:13">
      <c r="A75" s="29"/>
      <c r="B75" s="26"/>
      <c r="C75" s="23" t="s">
        <v>33</v>
      </c>
      <c r="D75" s="24" t="s">
        <v>34</v>
      </c>
      <c r="E75" s="24">
        <v>360</v>
      </c>
      <c r="F75" s="25">
        <v>11.25</v>
      </c>
      <c r="G75" s="25">
        <f t="shared" ref="G75:G85" si="14">E75*F75</f>
        <v>4050</v>
      </c>
      <c r="H75" s="24">
        <v>360</v>
      </c>
      <c r="I75" s="24">
        <v>11.25</v>
      </c>
      <c r="J75" s="24">
        <f t="shared" ref="J75:J85" si="15">H75*I75</f>
        <v>4050</v>
      </c>
      <c r="K75" s="51">
        <f t="shared" ref="K75:K85" si="16">G75-J75</f>
        <v>0</v>
      </c>
      <c r="L75" s="51">
        <f t="shared" ref="L75:L85" si="17">J75</f>
        <v>4050</v>
      </c>
      <c r="M75" s="45" t="s">
        <v>16</v>
      </c>
    </row>
    <row r="76" ht="14.25" spans="1:13">
      <c r="A76" s="29"/>
      <c r="B76" s="26"/>
      <c r="C76" s="23" t="s">
        <v>70</v>
      </c>
      <c r="D76" s="53" t="s">
        <v>38</v>
      </c>
      <c r="E76" s="53">
        <v>5</v>
      </c>
      <c r="F76" s="54">
        <v>8.446</v>
      </c>
      <c r="G76" s="55">
        <f t="shared" si="14"/>
        <v>42.23</v>
      </c>
      <c r="H76" s="53">
        <v>5</v>
      </c>
      <c r="I76" s="54">
        <v>8.446</v>
      </c>
      <c r="J76" s="55">
        <f t="shared" si="15"/>
        <v>42.23</v>
      </c>
      <c r="K76" s="68">
        <f t="shared" si="16"/>
        <v>0</v>
      </c>
      <c r="L76" s="68">
        <f t="shared" si="17"/>
        <v>42.23</v>
      </c>
      <c r="M76" s="45"/>
    </row>
    <row r="77" ht="14.25" spans="1:13">
      <c r="A77" s="29"/>
      <c r="B77" s="26"/>
      <c r="C77" s="23" t="s">
        <v>88</v>
      </c>
      <c r="D77" s="53" t="s">
        <v>89</v>
      </c>
      <c r="E77" s="53">
        <v>1</v>
      </c>
      <c r="F77" s="54">
        <v>26</v>
      </c>
      <c r="G77" s="55">
        <f t="shared" si="14"/>
        <v>26</v>
      </c>
      <c r="H77" s="53">
        <v>1</v>
      </c>
      <c r="I77" s="54">
        <v>26</v>
      </c>
      <c r="J77" s="55">
        <f t="shared" si="15"/>
        <v>26</v>
      </c>
      <c r="K77" s="68">
        <f t="shared" si="16"/>
        <v>0</v>
      </c>
      <c r="L77" s="68">
        <f t="shared" si="17"/>
        <v>26</v>
      </c>
      <c r="M77" s="45"/>
    </row>
    <row r="78" ht="14.25" spans="1:13">
      <c r="A78" s="29"/>
      <c r="B78" s="26"/>
      <c r="C78" s="23" t="s">
        <v>58</v>
      </c>
      <c r="D78" s="53" t="s">
        <v>34</v>
      </c>
      <c r="E78" s="53">
        <v>2</v>
      </c>
      <c r="F78" s="54">
        <v>39</v>
      </c>
      <c r="G78" s="55">
        <f t="shared" si="14"/>
        <v>78</v>
      </c>
      <c r="H78" s="53">
        <v>2</v>
      </c>
      <c r="I78" s="54">
        <v>39</v>
      </c>
      <c r="J78" s="55">
        <f t="shared" si="15"/>
        <v>78</v>
      </c>
      <c r="K78" s="68">
        <f t="shared" si="16"/>
        <v>0</v>
      </c>
      <c r="L78" s="68">
        <f t="shared" si="17"/>
        <v>78</v>
      </c>
      <c r="M78" s="45"/>
    </row>
    <row r="79" ht="14.25" spans="1:13">
      <c r="A79" s="29"/>
      <c r="B79" s="26"/>
      <c r="C79" s="23" t="s">
        <v>90</v>
      </c>
      <c r="D79" s="53" t="s">
        <v>26</v>
      </c>
      <c r="E79" s="53">
        <v>10</v>
      </c>
      <c r="F79" s="54">
        <v>1.46</v>
      </c>
      <c r="G79" s="55">
        <f t="shared" si="14"/>
        <v>14.6</v>
      </c>
      <c r="H79" s="53">
        <v>10</v>
      </c>
      <c r="I79" s="54">
        <v>1.46</v>
      </c>
      <c r="J79" s="55">
        <f t="shared" si="15"/>
        <v>14.6</v>
      </c>
      <c r="K79" s="68">
        <f t="shared" si="16"/>
        <v>0</v>
      </c>
      <c r="L79" s="68">
        <f t="shared" si="17"/>
        <v>14.6</v>
      </c>
      <c r="M79" s="45"/>
    </row>
    <row r="80" ht="14.25" spans="1:13">
      <c r="A80" s="29"/>
      <c r="B80" s="26"/>
      <c r="C80" s="23" t="s">
        <v>91</v>
      </c>
      <c r="D80" s="53" t="s">
        <v>34</v>
      </c>
      <c r="E80" s="53">
        <v>1</v>
      </c>
      <c r="F80" s="54">
        <v>7.8</v>
      </c>
      <c r="G80" s="55">
        <f t="shared" si="14"/>
        <v>7.8</v>
      </c>
      <c r="H80" s="53">
        <v>1</v>
      </c>
      <c r="I80" s="54">
        <v>7.8</v>
      </c>
      <c r="J80" s="55">
        <f t="shared" si="15"/>
        <v>7.8</v>
      </c>
      <c r="K80" s="68">
        <f t="shared" si="16"/>
        <v>0</v>
      </c>
      <c r="L80" s="68">
        <f t="shared" si="17"/>
        <v>7.8</v>
      </c>
      <c r="M80" s="46"/>
    </row>
    <row r="81" ht="14.25" spans="1:13">
      <c r="A81" s="29"/>
      <c r="B81" s="26"/>
      <c r="C81" s="23" t="s">
        <v>92</v>
      </c>
      <c r="D81" s="53" t="s">
        <v>34</v>
      </c>
      <c r="E81" s="53">
        <v>20</v>
      </c>
      <c r="F81" s="54">
        <v>3</v>
      </c>
      <c r="G81" s="55">
        <f t="shared" si="14"/>
        <v>60</v>
      </c>
      <c r="H81" s="53">
        <v>20</v>
      </c>
      <c r="I81" s="54">
        <v>0</v>
      </c>
      <c r="J81" s="55">
        <f t="shared" si="15"/>
        <v>0</v>
      </c>
      <c r="K81" s="68">
        <f t="shared" si="16"/>
        <v>60</v>
      </c>
      <c r="L81" s="68">
        <f t="shared" si="17"/>
        <v>0</v>
      </c>
      <c r="M81" s="21" t="s">
        <v>31</v>
      </c>
    </row>
    <row r="82" ht="14.25" spans="1:13">
      <c r="A82" s="29"/>
      <c r="B82" s="26"/>
      <c r="C82" s="23" t="s">
        <v>93</v>
      </c>
      <c r="D82" s="53" t="s">
        <v>34</v>
      </c>
      <c r="E82" s="53">
        <v>1</v>
      </c>
      <c r="F82" s="54">
        <v>30</v>
      </c>
      <c r="G82" s="55">
        <f t="shared" si="14"/>
        <v>30</v>
      </c>
      <c r="H82" s="53">
        <v>1</v>
      </c>
      <c r="I82" s="54">
        <v>0</v>
      </c>
      <c r="J82" s="55">
        <f t="shared" si="15"/>
        <v>0</v>
      </c>
      <c r="K82" s="68">
        <f t="shared" si="16"/>
        <v>30</v>
      </c>
      <c r="L82" s="68">
        <f t="shared" si="17"/>
        <v>0</v>
      </c>
      <c r="M82" s="21"/>
    </row>
    <row r="83" ht="14.25" spans="1:13">
      <c r="A83" s="29"/>
      <c r="B83" s="26"/>
      <c r="C83" s="23" t="s">
        <v>94</v>
      </c>
      <c r="D83" s="53" t="s">
        <v>34</v>
      </c>
      <c r="E83" s="53">
        <v>1</v>
      </c>
      <c r="F83" s="54">
        <v>25</v>
      </c>
      <c r="G83" s="55">
        <f t="shared" si="14"/>
        <v>25</v>
      </c>
      <c r="H83" s="53">
        <v>1</v>
      </c>
      <c r="I83" s="54">
        <v>0</v>
      </c>
      <c r="J83" s="55">
        <f t="shared" si="15"/>
        <v>0</v>
      </c>
      <c r="K83" s="68">
        <f t="shared" si="16"/>
        <v>25</v>
      </c>
      <c r="L83" s="68">
        <f t="shared" si="17"/>
        <v>0</v>
      </c>
      <c r="M83" s="21"/>
    </row>
    <row r="84" ht="14.25" spans="1:13">
      <c r="A84" s="29"/>
      <c r="B84" s="26"/>
      <c r="C84" s="23" t="s">
        <v>39</v>
      </c>
      <c r="D84" s="53" t="s">
        <v>38</v>
      </c>
      <c r="E84" s="53">
        <v>10</v>
      </c>
      <c r="F84" s="54">
        <v>4</v>
      </c>
      <c r="G84" s="55">
        <f t="shared" si="14"/>
        <v>40</v>
      </c>
      <c r="H84" s="53">
        <v>10</v>
      </c>
      <c r="I84" s="54">
        <v>0</v>
      </c>
      <c r="J84" s="55">
        <f t="shared" si="15"/>
        <v>0</v>
      </c>
      <c r="K84" s="68">
        <f t="shared" si="16"/>
        <v>40</v>
      </c>
      <c r="L84" s="68">
        <f t="shared" si="17"/>
        <v>0</v>
      </c>
      <c r="M84" s="21"/>
    </row>
    <row r="85" ht="40.5" spans="1:13">
      <c r="A85" s="29"/>
      <c r="B85" s="26"/>
      <c r="C85" s="23" t="s">
        <v>95</v>
      </c>
      <c r="D85" s="53" t="s">
        <v>26</v>
      </c>
      <c r="E85" s="53">
        <v>4</v>
      </c>
      <c r="F85" s="54">
        <v>27.62</v>
      </c>
      <c r="G85" s="55">
        <f t="shared" si="14"/>
        <v>110.48</v>
      </c>
      <c r="H85" s="53">
        <v>4</v>
      </c>
      <c r="I85" s="54">
        <v>27.62</v>
      </c>
      <c r="J85" s="55">
        <f t="shared" si="15"/>
        <v>110.48</v>
      </c>
      <c r="K85" s="68">
        <f t="shared" si="16"/>
        <v>0</v>
      </c>
      <c r="L85" s="68">
        <f t="shared" si="17"/>
        <v>110.48</v>
      </c>
      <c r="M85" s="21" t="s">
        <v>16</v>
      </c>
    </row>
    <row r="86" ht="14.25" spans="1:13">
      <c r="A86" s="29"/>
      <c r="B86" s="26"/>
      <c r="C86" s="57" t="s">
        <v>96</v>
      </c>
      <c r="D86" s="53"/>
      <c r="E86" s="53"/>
      <c r="F86" s="54"/>
      <c r="G86" s="59">
        <v>4484</v>
      </c>
      <c r="H86" s="53"/>
      <c r="I86" s="54"/>
      <c r="J86" s="59">
        <v>4329</v>
      </c>
      <c r="K86" s="59">
        <f>SUM(K75:K85)</f>
        <v>155</v>
      </c>
      <c r="L86" s="59">
        <v>4329</v>
      </c>
      <c r="M86" s="21"/>
    </row>
    <row r="87" ht="14.25" spans="1:13">
      <c r="A87" s="29"/>
      <c r="B87" s="26"/>
      <c r="C87" s="57" t="s">
        <v>73</v>
      </c>
      <c r="D87" s="53"/>
      <c r="E87" s="53"/>
      <c r="F87" s="54"/>
      <c r="G87" s="59">
        <f t="shared" ref="G87:L87" si="18">G74+G86</f>
        <v>56604</v>
      </c>
      <c r="H87" s="53"/>
      <c r="I87" s="54"/>
      <c r="J87" s="58">
        <f>J74+J86</f>
        <v>34067</v>
      </c>
      <c r="K87" s="70">
        <f t="shared" si="18"/>
        <v>22537</v>
      </c>
      <c r="L87" s="70">
        <f t="shared" si="18"/>
        <v>34067</v>
      </c>
      <c r="M87" s="21"/>
    </row>
    <row r="88" ht="32" customHeight="1" spans="1:13">
      <c r="A88" s="11" t="s">
        <v>155</v>
      </c>
      <c r="B88" s="11"/>
      <c r="C88" s="60" t="s">
        <v>160</v>
      </c>
      <c r="D88" s="60"/>
      <c r="E88" s="60"/>
      <c r="F88" s="60"/>
      <c r="G88" s="60"/>
      <c r="H88" s="60"/>
      <c r="I88" s="60"/>
      <c r="J88" s="60"/>
      <c r="K88" s="60"/>
      <c r="L88" s="60"/>
      <c r="M88" s="60"/>
    </row>
    <row r="89" ht="14.25" spans="1:14">
      <c r="A89" s="34" t="s">
        <v>157</v>
      </c>
      <c r="B89" s="35"/>
      <c r="C89" s="36"/>
      <c r="D89" s="36"/>
      <c r="E89" s="36"/>
      <c r="F89" s="36"/>
      <c r="G89" s="36"/>
      <c r="H89" s="36"/>
      <c r="I89" s="36"/>
      <c r="J89" s="36"/>
      <c r="K89" s="36"/>
      <c r="L89" s="36"/>
      <c r="M89" s="36"/>
      <c r="N89" s="36"/>
    </row>
    <row r="90" ht="14.25" spans="1:14">
      <c r="A90" s="37" t="s">
        <v>158</v>
      </c>
      <c r="B90" s="37"/>
      <c r="C90" s="37"/>
      <c r="D90" s="37"/>
      <c r="E90" s="37"/>
      <c r="F90" s="37"/>
      <c r="G90" s="37"/>
      <c r="H90" s="37"/>
      <c r="I90" s="37"/>
      <c r="J90" s="37"/>
      <c r="K90" s="37"/>
      <c r="L90" s="37"/>
      <c r="M90" s="37"/>
      <c r="N90" s="37"/>
    </row>
    <row r="93" ht="46" customHeight="1" spans="1:13">
      <c r="A93" s="1" t="s">
        <v>161</v>
      </c>
      <c r="B93" s="1"/>
      <c r="C93" s="1"/>
      <c r="D93" s="1"/>
      <c r="E93" s="1"/>
      <c r="F93" s="2"/>
      <c r="G93" s="2"/>
      <c r="H93" s="1"/>
      <c r="I93" s="1"/>
      <c r="J93" s="1"/>
      <c r="K93" s="1"/>
      <c r="L93" s="1"/>
      <c r="M93" s="1"/>
    </row>
    <row r="94" ht="14.25" spans="1:13">
      <c r="A94" s="12" t="s">
        <v>1</v>
      </c>
      <c r="B94" s="4" t="s">
        <v>2</v>
      </c>
      <c r="C94" s="5" t="s">
        <v>3</v>
      </c>
      <c r="D94" s="6"/>
      <c r="E94" s="6"/>
      <c r="F94" s="7"/>
      <c r="G94" s="8"/>
      <c r="H94" s="5" t="s">
        <v>4</v>
      </c>
      <c r="I94" s="6"/>
      <c r="J94" s="39"/>
      <c r="K94" s="40" t="s">
        <v>5</v>
      </c>
      <c r="L94" s="41" t="s">
        <v>152</v>
      </c>
      <c r="M94" s="40" t="s">
        <v>7</v>
      </c>
    </row>
    <row r="95" ht="14.25" spans="1:13">
      <c r="A95" s="12"/>
      <c r="B95" s="10"/>
      <c r="C95" s="11" t="s">
        <v>8</v>
      </c>
      <c r="D95" s="12" t="s">
        <v>9</v>
      </c>
      <c r="E95" s="12" t="s">
        <v>10</v>
      </c>
      <c r="F95" s="13" t="s">
        <v>11</v>
      </c>
      <c r="G95" s="13" t="s">
        <v>12</v>
      </c>
      <c r="H95" s="12" t="s">
        <v>10</v>
      </c>
      <c r="I95" s="12" t="s">
        <v>11</v>
      </c>
      <c r="J95" s="12" t="s">
        <v>12</v>
      </c>
      <c r="K95" s="12" t="s">
        <v>12</v>
      </c>
      <c r="L95" s="42"/>
      <c r="M95" s="40"/>
    </row>
    <row r="96" ht="14.25" spans="1:13">
      <c r="A96" s="17">
        <v>3</v>
      </c>
      <c r="B96" s="61" t="s">
        <v>97</v>
      </c>
      <c r="C96" s="23" t="s">
        <v>98</v>
      </c>
      <c r="D96" s="23" t="s">
        <v>18</v>
      </c>
      <c r="E96" s="23">
        <v>1</v>
      </c>
      <c r="F96" s="62">
        <v>5600</v>
      </c>
      <c r="G96" s="25">
        <f t="shared" ref="G96:G100" si="19">E96*F96</f>
        <v>5600</v>
      </c>
      <c r="H96" s="23">
        <v>1</v>
      </c>
      <c r="I96" s="62">
        <v>2600</v>
      </c>
      <c r="J96" s="24">
        <f t="shared" ref="J96:J107" si="20">H96*I96</f>
        <v>2600</v>
      </c>
      <c r="K96" s="51">
        <f t="shared" ref="K96:K107" si="21">G96-J96</f>
        <v>3000</v>
      </c>
      <c r="L96" s="51">
        <f t="shared" ref="L96:L107" si="22">J96</f>
        <v>2600</v>
      </c>
      <c r="M96" s="71" t="s">
        <v>99</v>
      </c>
    </row>
    <row r="97" ht="14.25" spans="1:13">
      <c r="A97" s="17"/>
      <c r="B97" s="63"/>
      <c r="C97" s="23" t="s">
        <v>100</v>
      </c>
      <c r="D97" s="23" t="s">
        <v>18</v>
      </c>
      <c r="E97" s="23">
        <v>1</v>
      </c>
      <c r="F97" s="62">
        <v>900</v>
      </c>
      <c r="G97" s="62">
        <f t="shared" si="19"/>
        <v>900</v>
      </c>
      <c r="H97" s="23">
        <v>1</v>
      </c>
      <c r="I97" s="62">
        <v>450</v>
      </c>
      <c r="J97" s="24">
        <f t="shared" si="20"/>
        <v>450</v>
      </c>
      <c r="K97" s="51">
        <f t="shared" si="21"/>
        <v>450</v>
      </c>
      <c r="L97" s="51">
        <f t="shared" si="22"/>
        <v>450</v>
      </c>
      <c r="M97" s="72"/>
    </row>
    <row r="98" ht="14.25" spans="1:13">
      <c r="A98" s="17"/>
      <c r="B98" s="63"/>
      <c r="C98" s="23" t="s">
        <v>17</v>
      </c>
      <c r="D98" s="23" t="s">
        <v>18</v>
      </c>
      <c r="E98" s="23">
        <v>1</v>
      </c>
      <c r="F98" s="62">
        <v>1800</v>
      </c>
      <c r="G98" s="62">
        <f t="shared" si="19"/>
        <v>1800</v>
      </c>
      <c r="H98" s="23">
        <v>1</v>
      </c>
      <c r="I98" s="62">
        <v>1800</v>
      </c>
      <c r="J98" s="24">
        <f t="shared" si="20"/>
        <v>1800</v>
      </c>
      <c r="K98" s="51">
        <f t="shared" si="21"/>
        <v>0</v>
      </c>
      <c r="L98" s="51">
        <f t="shared" si="22"/>
        <v>1800</v>
      </c>
      <c r="M98" s="72"/>
    </row>
    <row r="99" ht="14.25" spans="1:13">
      <c r="A99" s="17"/>
      <c r="B99" s="63"/>
      <c r="C99" s="23" t="s">
        <v>101</v>
      </c>
      <c r="D99" s="23" t="s">
        <v>26</v>
      </c>
      <c r="E99" s="23">
        <v>1</v>
      </c>
      <c r="F99" s="62">
        <v>380</v>
      </c>
      <c r="G99" s="62">
        <f t="shared" si="19"/>
        <v>380</v>
      </c>
      <c r="H99" s="23">
        <v>1</v>
      </c>
      <c r="I99" s="62">
        <v>380</v>
      </c>
      <c r="J99" s="24">
        <f t="shared" si="20"/>
        <v>380</v>
      </c>
      <c r="K99" s="51">
        <f t="shared" si="21"/>
        <v>0</v>
      </c>
      <c r="L99" s="51">
        <f t="shared" si="22"/>
        <v>380</v>
      </c>
      <c r="M99" s="72"/>
    </row>
    <row r="100" ht="14.25" spans="1:13">
      <c r="A100" s="17"/>
      <c r="B100" s="63"/>
      <c r="C100" s="23" t="s">
        <v>102</v>
      </c>
      <c r="D100" s="23" t="s">
        <v>26</v>
      </c>
      <c r="E100" s="23">
        <v>2</v>
      </c>
      <c r="F100" s="62">
        <v>380</v>
      </c>
      <c r="G100" s="62">
        <f t="shared" si="19"/>
        <v>760</v>
      </c>
      <c r="H100" s="23">
        <v>2</v>
      </c>
      <c r="I100" s="62">
        <v>380</v>
      </c>
      <c r="J100" s="24">
        <f t="shared" si="20"/>
        <v>760</v>
      </c>
      <c r="K100" s="51">
        <f t="shared" si="21"/>
        <v>0</v>
      </c>
      <c r="L100" s="51">
        <f t="shared" si="22"/>
        <v>760</v>
      </c>
      <c r="M100" s="72"/>
    </row>
    <row r="101" ht="14.25" spans="1:13">
      <c r="A101" s="17"/>
      <c r="B101" s="63"/>
      <c r="C101" s="23" t="s">
        <v>102</v>
      </c>
      <c r="D101" s="23" t="s">
        <v>26</v>
      </c>
      <c r="E101" s="23">
        <v>2</v>
      </c>
      <c r="F101" s="62">
        <v>150</v>
      </c>
      <c r="G101" s="62">
        <v>300</v>
      </c>
      <c r="H101" s="23">
        <v>2</v>
      </c>
      <c r="I101" s="62">
        <v>150</v>
      </c>
      <c r="J101" s="24">
        <f t="shared" si="20"/>
        <v>300</v>
      </c>
      <c r="K101" s="51">
        <f t="shared" si="21"/>
        <v>0</v>
      </c>
      <c r="L101" s="51">
        <f t="shared" si="22"/>
        <v>300</v>
      </c>
      <c r="M101" s="72"/>
    </row>
    <row r="102" ht="28.5" spans="1:13">
      <c r="A102" s="17"/>
      <c r="B102" s="63"/>
      <c r="C102" s="23" t="s">
        <v>103</v>
      </c>
      <c r="D102" s="23" t="s">
        <v>18</v>
      </c>
      <c r="E102" s="23">
        <v>1</v>
      </c>
      <c r="F102" s="62">
        <v>19800</v>
      </c>
      <c r="G102" s="62">
        <f t="shared" ref="G102:G107" si="23">E102*F102</f>
        <v>19800</v>
      </c>
      <c r="H102" s="23">
        <v>1</v>
      </c>
      <c r="I102" s="62">
        <v>15840</v>
      </c>
      <c r="J102" s="24">
        <f t="shared" si="20"/>
        <v>15840</v>
      </c>
      <c r="K102" s="51">
        <f t="shared" si="21"/>
        <v>3960</v>
      </c>
      <c r="L102" s="51">
        <f t="shared" si="22"/>
        <v>15840</v>
      </c>
      <c r="M102" s="72"/>
    </row>
    <row r="103" ht="14.25" spans="1:13">
      <c r="A103" s="17"/>
      <c r="B103" s="63"/>
      <c r="C103" s="23" t="s">
        <v>82</v>
      </c>
      <c r="D103" s="24" t="s">
        <v>18</v>
      </c>
      <c r="E103" s="24">
        <v>1</v>
      </c>
      <c r="F103" s="25">
        <v>1650</v>
      </c>
      <c r="G103" s="62">
        <f t="shared" si="23"/>
        <v>1650</v>
      </c>
      <c r="H103" s="24">
        <v>1</v>
      </c>
      <c r="I103" s="24">
        <v>1650</v>
      </c>
      <c r="J103" s="62">
        <f t="shared" si="20"/>
        <v>1650</v>
      </c>
      <c r="K103" s="51">
        <f t="shared" si="21"/>
        <v>0</v>
      </c>
      <c r="L103" s="51">
        <f t="shared" si="22"/>
        <v>1650</v>
      </c>
      <c r="M103" s="72"/>
    </row>
    <row r="104" ht="14.25" spans="1:13">
      <c r="A104" s="17"/>
      <c r="B104" s="63"/>
      <c r="C104" s="23" t="s">
        <v>80</v>
      </c>
      <c r="D104" s="23" t="s">
        <v>18</v>
      </c>
      <c r="E104" s="23">
        <v>2</v>
      </c>
      <c r="F104" s="62">
        <v>1850</v>
      </c>
      <c r="G104" s="62">
        <f t="shared" si="23"/>
        <v>3700</v>
      </c>
      <c r="H104" s="23">
        <v>2</v>
      </c>
      <c r="I104" s="62">
        <v>1200</v>
      </c>
      <c r="J104" s="24">
        <f t="shared" si="20"/>
        <v>2400</v>
      </c>
      <c r="K104" s="51">
        <f t="shared" si="21"/>
        <v>1300</v>
      </c>
      <c r="L104" s="51">
        <f t="shared" si="22"/>
        <v>2400</v>
      </c>
      <c r="M104" s="72"/>
    </row>
    <row r="105" ht="14.25" spans="1:13">
      <c r="A105" s="17"/>
      <c r="B105" s="63"/>
      <c r="C105" s="23" t="s">
        <v>81</v>
      </c>
      <c r="D105" s="23" t="s">
        <v>22</v>
      </c>
      <c r="E105" s="23">
        <v>20</v>
      </c>
      <c r="F105" s="62">
        <v>60</v>
      </c>
      <c r="G105" s="62">
        <f t="shared" si="23"/>
        <v>1200</v>
      </c>
      <c r="H105" s="23">
        <v>20</v>
      </c>
      <c r="I105" s="62">
        <v>44</v>
      </c>
      <c r="J105" s="24">
        <f t="shared" si="20"/>
        <v>880</v>
      </c>
      <c r="K105" s="51">
        <f t="shared" si="21"/>
        <v>320</v>
      </c>
      <c r="L105" s="51">
        <f t="shared" si="22"/>
        <v>880</v>
      </c>
      <c r="M105" s="72"/>
    </row>
    <row r="106" ht="14.25" spans="1:13">
      <c r="A106" s="17"/>
      <c r="B106" s="63"/>
      <c r="C106" s="23" t="s">
        <v>84</v>
      </c>
      <c r="D106" s="23" t="s">
        <v>18</v>
      </c>
      <c r="E106" s="23">
        <v>1</v>
      </c>
      <c r="F106" s="62">
        <v>580</v>
      </c>
      <c r="G106" s="62">
        <f t="shared" si="23"/>
        <v>580</v>
      </c>
      <c r="H106" s="23">
        <v>1</v>
      </c>
      <c r="I106" s="62">
        <v>0</v>
      </c>
      <c r="J106" s="62">
        <f t="shared" si="20"/>
        <v>0</v>
      </c>
      <c r="K106" s="51">
        <f t="shared" si="21"/>
        <v>580</v>
      </c>
      <c r="L106" s="51">
        <f t="shared" si="22"/>
        <v>0</v>
      </c>
      <c r="M106" s="72"/>
    </row>
    <row r="107" ht="14.25" spans="1:13">
      <c r="A107" s="17"/>
      <c r="B107" s="63"/>
      <c r="C107" s="64" t="s">
        <v>52</v>
      </c>
      <c r="D107" s="64" t="s">
        <v>26</v>
      </c>
      <c r="E107" s="64">
        <v>1</v>
      </c>
      <c r="F107" s="65">
        <v>200</v>
      </c>
      <c r="G107" s="62">
        <f t="shared" si="23"/>
        <v>200</v>
      </c>
      <c r="H107" s="64">
        <v>1</v>
      </c>
      <c r="I107" s="64">
        <v>200</v>
      </c>
      <c r="J107" s="62">
        <f t="shared" si="20"/>
        <v>200</v>
      </c>
      <c r="K107" s="51">
        <f t="shared" si="21"/>
        <v>0</v>
      </c>
      <c r="L107" s="51">
        <f t="shared" si="22"/>
        <v>200</v>
      </c>
      <c r="M107" s="72"/>
    </row>
    <row r="108" ht="14.25" spans="1:13">
      <c r="A108" s="17"/>
      <c r="B108" s="63"/>
      <c r="C108" s="26" t="s">
        <v>104</v>
      </c>
      <c r="D108" s="23"/>
      <c r="E108" s="23"/>
      <c r="F108" s="62"/>
      <c r="G108" s="66">
        <f t="shared" ref="G108:L108" si="24">SUM(G96:G107)</f>
        <v>36870</v>
      </c>
      <c r="H108" s="23"/>
      <c r="I108" s="62"/>
      <c r="J108" s="66">
        <f t="shared" si="24"/>
        <v>27260</v>
      </c>
      <c r="K108" s="66">
        <f t="shared" si="24"/>
        <v>9610</v>
      </c>
      <c r="L108" s="66">
        <f t="shared" si="24"/>
        <v>27260</v>
      </c>
      <c r="M108" s="72"/>
    </row>
    <row r="109" ht="14.25" spans="1:13">
      <c r="A109" s="17"/>
      <c r="B109" s="63"/>
      <c r="C109" s="23" t="s">
        <v>105</v>
      </c>
      <c r="D109" s="23" t="s">
        <v>106</v>
      </c>
      <c r="E109" s="23">
        <v>1</v>
      </c>
      <c r="F109" s="62">
        <v>20</v>
      </c>
      <c r="G109" s="62">
        <f t="shared" ref="G109:G120" si="25">E109*F109</f>
        <v>20</v>
      </c>
      <c r="H109" s="23">
        <v>1</v>
      </c>
      <c r="I109" s="62">
        <v>20</v>
      </c>
      <c r="J109" s="62">
        <f t="shared" ref="J109:J120" si="26">H109*I109</f>
        <v>20</v>
      </c>
      <c r="K109" s="51">
        <f t="shared" ref="K109:K120" si="27">G109-J109</f>
        <v>0</v>
      </c>
      <c r="L109" s="51">
        <f t="shared" ref="L109:L120" si="28">J109</f>
        <v>20</v>
      </c>
      <c r="M109" s="72"/>
    </row>
    <row r="110" ht="14.25" spans="1:13">
      <c r="A110" s="17"/>
      <c r="B110" s="63"/>
      <c r="C110" s="23" t="s">
        <v>107</v>
      </c>
      <c r="D110" s="23" t="s">
        <v>38</v>
      </c>
      <c r="E110" s="23">
        <v>1</v>
      </c>
      <c r="F110" s="62">
        <v>12</v>
      </c>
      <c r="G110" s="62">
        <f t="shared" si="25"/>
        <v>12</v>
      </c>
      <c r="H110" s="23">
        <v>1</v>
      </c>
      <c r="I110" s="62">
        <v>12</v>
      </c>
      <c r="J110" s="62">
        <f t="shared" si="26"/>
        <v>12</v>
      </c>
      <c r="K110" s="51">
        <f t="shared" si="27"/>
        <v>0</v>
      </c>
      <c r="L110" s="51">
        <f t="shared" si="28"/>
        <v>12</v>
      </c>
      <c r="M110" s="72"/>
    </row>
    <row r="111" ht="14.25" spans="1:13">
      <c r="A111" s="17"/>
      <c r="B111" s="63"/>
      <c r="C111" s="23" t="s">
        <v>67</v>
      </c>
      <c r="D111" s="23" t="s">
        <v>78</v>
      </c>
      <c r="E111" s="23">
        <v>1</v>
      </c>
      <c r="F111" s="62">
        <v>10</v>
      </c>
      <c r="G111" s="62">
        <f t="shared" si="25"/>
        <v>10</v>
      </c>
      <c r="H111" s="23">
        <v>1</v>
      </c>
      <c r="I111" s="62">
        <v>10</v>
      </c>
      <c r="J111" s="62">
        <f t="shared" si="26"/>
        <v>10</v>
      </c>
      <c r="K111" s="51">
        <f t="shared" si="27"/>
        <v>0</v>
      </c>
      <c r="L111" s="51">
        <f t="shared" si="28"/>
        <v>10</v>
      </c>
      <c r="M111" s="72"/>
    </row>
    <row r="112" ht="14.25" spans="1:13">
      <c r="A112" s="17"/>
      <c r="B112" s="63"/>
      <c r="C112" s="23" t="s">
        <v>35</v>
      </c>
      <c r="D112" s="23" t="s">
        <v>38</v>
      </c>
      <c r="E112" s="23">
        <v>1</v>
      </c>
      <c r="F112" s="62">
        <v>8</v>
      </c>
      <c r="G112" s="62">
        <f t="shared" si="25"/>
        <v>8</v>
      </c>
      <c r="H112" s="23">
        <v>1</v>
      </c>
      <c r="I112" s="62">
        <v>8</v>
      </c>
      <c r="J112" s="62">
        <f t="shared" si="26"/>
        <v>8</v>
      </c>
      <c r="K112" s="51">
        <f t="shared" si="27"/>
        <v>0</v>
      </c>
      <c r="L112" s="51">
        <f t="shared" si="28"/>
        <v>8</v>
      </c>
      <c r="M112" s="72"/>
    </row>
    <row r="113" ht="14.25" spans="1:13">
      <c r="A113" s="17"/>
      <c r="B113" s="63"/>
      <c r="C113" s="23" t="s">
        <v>37</v>
      </c>
      <c r="D113" s="23" t="s">
        <v>38</v>
      </c>
      <c r="E113" s="23">
        <v>1</v>
      </c>
      <c r="F113" s="62">
        <v>6</v>
      </c>
      <c r="G113" s="62">
        <f t="shared" si="25"/>
        <v>6</v>
      </c>
      <c r="H113" s="23">
        <v>1</v>
      </c>
      <c r="I113" s="62">
        <v>6</v>
      </c>
      <c r="J113" s="62">
        <f t="shared" si="26"/>
        <v>6</v>
      </c>
      <c r="K113" s="51">
        <f t="shared" si="27"/>
        <v>0</v>
      </c>
      <c r="L113" s="51">
        <f t="shared" si="28"/>
        <v>6</v>
      </c>
      <c r="M113" s="72"/>
    </row>
    <row r="114" ht="14.25" spans="1:13">
      <c r="A114" s="17"/>
      <c r="B114" s="63"/>
      <c r="C114" s="23" t="s">
        <v>93</v>
      </c>
      <c r="D114" s="23" t="s">
        <v>34</v>
      </c>
      <c r="E114" s="23">
        <v>1</v>
      </c>
      <c r="F114" s="62">
        <v>30</v>
      </c>
      <c r="G114" s="62">
        <f t="shared" si="25"/>
        <v>30</v>
      </c>
      <c r="H114" s="23">
        <v>1</v>
      </c>
      <c r="I114" s="62">
        <v>30</v>
      </c>
      <c r="J114" s="62">
        <f t="shared" si="26"/>
        <v>30</v>
      </c>
      <c r="K114" s="51">
        <f t="shared" si="27"/>
        <v>0</v>
      </c>
      <c r="L114" s="51">
        <f t="shared" si="28"/>
        <v>30</v>
      </c>
      <c r="M114" s="72"/>
    </row>
    <row r="115" ht="14.25" spans="1:13">
      <c r="A115" s="17"/>
      <c r="B115" s="63"/>
      <c r="C115" s="23" t="s">
        <v>94</v>
      </c>
      <c r="D115" s="23" t="s">
        <v>34</v>
      </c>
      <c r="E115" s="23">
        <v>1</v>
      </c>
      <c r="F115" s="62">
        <v>15</v>
      </c>
      <c r="G115" s="62">
        <f t="shared" si="25"/>
        <v>15</v>
      </c>
      <c r="H115" s="23">
        <v>1</v>
      </c>
      <c r="I115" s="62">
        <v>15</v>
      </c>
      <c r="J115" s="62">
        <f t="shared" si="26"/>
        <v>15</v>
      </c>
      <c r="K115" s="51">
        <f t="shared" si="27"/>
        <v>0</v>
      </c>
      <c r="L115" s="51">
        <f t="shared" si="28"/>
        <v>15</v>
      </c>
      <c r="M115" s="72"/>
    </row>
    <row r="116" ht="14.25" spans="1:13">
      <c r="A116" s="17"/>
      <c r="B116" s="63"/>
      <c r="C116" s="23" t="s">
        <v>108</v>
      </c>
      <c r="D116" s="23" t="s">
        <v>109</v>
      </c>
      <c r="E116" s="23">
        <v>1</v>
      </c>
      <c r="F116" s="62">
        <v>8</v>
      </c>
      <c r="G116" s="62">
        <f t="shared" si="25"/>
        <v>8</v>
      </c>
      <c r="H116" s="23">
        <v>1</v>
      </c>
      <c r="I116" s="62">
        <v>8</v>
      </c>
      <c r="J116" s="62">
        <f t="shared" si="26"/>
        <v>8</v>
      </c>
      <c r="K116" s="51">
        <f t="shared" si="27"/>
        <v>0</v>
      </c>
      <c r="L116" s="51">
        <f t="shared" si="28"/>
        <v>8</v>
      </c>
      <c r="M116" s="72"/>
    </row>
    <row r="117" ht="14.25" spans="1:13">
      <c r="A117" s="17"/>
      <c r="B117" s="63"/>
      <c r="C117" s="23" t="s">
        <v>110</v>
      </c>
      <c r="D117" s="23" t="s">
        <v>26</v>
      </c>
      <c r="E117" s="23">
        <v>1</v>
      </c>
      <c r="F117" s="62">
        <v>25</v>
      </c>
      <c r="G117" s="62">
        <f t="shared" si="25"/>
        <v>25</v>
      </c>
      <c r="H117" s="23">
        <v>1</v>
      </c>
      <c r="I117" s="62">
        <v>25</v>
      </c>
      <c r="J117" s="62">
        <f t="shared" si="26"/>
        <v>25</v>
      </c>
      <c r="K117" s="51">
        <f t="shared" si="27"/>
        <v>0</v>
      </c>
      <c r="L117" s="51">
        <f t="shared" si="28"/>
        <v>25</v>
      </c>
      <c r="M117" s="72"/>
    </row>
    <row r="118" ht="14.25" spans="1:13">
      <c r="A118" s="17"/>
      <c r="B118" s="63"/>
      <c r="C118" s="23" t="s">
        <v>111</v>
      </c>
      <c r="D118" s="23" t="s">
        <v>26</v>
      </c>
      <c r="E118" s="23">
        <v>1</v>
      </c>
      <c r="F118" s="62">
        <v>20</v>
      </c>
      <c r="G118" s="62">
        <f t="shared" si="25"/>
        <v>20</v>
      </c>
      <c r="H118" s="23">
        <v>1</v>
      </c>
      <c r="I118" s="62">
        <v>20</v>
      </c>
      <c r="J118" s="62">
        <f t="shared" si="26"/>
        <v>20</v>
      </c>
      <c r="K118" s="51">
        <f t="shared" si="27"/>
        <v>0</v>
      </c>
      <c r="L118" s="51">
        <f t="shared" si="28"/>
        <v>20</v>
      </c>
      <c r="M118" s="72"/>
    </row>
    <row r="119" ht="14.25" spans="1:13">
      <c r="A119" s="17"/>
      <c r="B119" s="63"/>
      <c r="C119" s="23" t="s">
        <v>112</v>
      </c>
      <c r="D119" s="24" t="s">
        <v>113</v>
      </c>
      <c r="E119" s="23">
        <v>1</v>
      </c>
      <c r="F119" s="25">
        <v>10</v>
      </c>
      <c r="G119" s="62">
        <f t="shared" si="25"/>
        <v>10</v>
      </c>
      <c r="H119" s="23">
        <v>1</v>
      </c>
      <c r="I119" s="25">
        <v>10</v>
      </c>
      <c r="J119" s="62">
        <f t="shared" si="26"/>
        <v>10</v>
      </c>
      <c r="K119" s="51">
        <f t="shared" si="27"/>
        <v>0</v>
      </c>
      <c r="L119" s="51">
        <f t="shared" si="28"/>
        <v>10</v>
      </c>
      <c r="M119" s="72"/>
    </row>
    <row r="120" ht="14.25" spans="1:13">
      <c r="A120" s="17"/>
      <c r="B120" s="63"/>
      <c r="C120" s="23" t="s">
        <v>33</v>
      </c>
      <c r="D120" s="24" t="s">
        <v>34</v>
      </c>
      <c r="E120" s="67">
        <v>360</v>
      </c>
      <c r="F120" s="62">
        <v>11.25</v>
      </c>
      <c r="G120" s="62">
        <f t="shared" si="25"/>
        <v>4050</v>
      </c>
      <c r="H120" s="23">
        <v>360</v>
      </c>
      <c r="I120" s="62">
        <v>11.25</v>
      </c>
      <c r="J120" s="62">
        <f t="shared" si="26"/>
        <v>4050</v>
      </c>
      <c r="K120" s="51">
        <f t="shared" si="27"/>
        <v>0</v>
      </c>
      <c r="L120" s="51">
        <f t="shared" si="28"/>
        <v>4050</v>
      </c>
      <c r="M120" s="72"/>
    </row>
    <row r="121" ht="14.25" spans="1:13">
      <c r="A121" s="17"/>
      <c r="B121" s="63"/>
      <c r="C121" s="12" t="s">
        <v>72</v>
      </c>
      <c r="D121" s="64"/>
      <c r="E121" s="64"/>
      <c r="F121" s="65"/>
      <c r="G121" s="66">
        <f t="shared" ref="G121:L121" si="29">SUM(G109:G120)</f>
        <v>4214</v>
      </c>
      <c r="H121" s="64"/>
      <c r="I121" s="64"/>
      <c r="J121" s="27">
        <f t="shared" si="29"/>
        <v>4214</v>
      </c>
      <c r="K121" s="73">
        <f t="shared" si="29"/>
        <v>0</v>
      </c>
      <c r="L121" s="73">
        <f t="shared" si="29"/>
        <v>4214</v>
      </c>
      <c r="M121" s="69"/>
    </row>
    <row r="122" ht="14.25" spans="1:13">
      <c r="A122" s="17"/>
      <c r="B122" s="57"/>
      <c r="C122" s="30" t="s">
        <v>73</v>
      </c>
      <c r="D122" s="31"/>
      <c r="E122" s="31"/>
      <c r="F122" s="32"/>
      <c r="G122" s="32">
        <f t="shared" ref="G122:L122" si="30">G121+G108</f>
        <v>41084</v>
      </c>
      <c r="H122" s="31"/>
      <c r="I122" s="31"/>
      <c r="J122" s="31">
        <f t="shared" si="30"/>
        <v>31474</v>
      </c>
      <c r="K122" s="31">
        <f t="shared" si="30"/>
        <v>9610</v>
      </c>
      <c r="L122" s="31">
        <f t="shared" si="30"/>
        <v>31474</v>
      </c>
      <c r="M122" s="49"/>
    </row>
    <row r="123" ht="32" customHeight="1" spans="1:13">
      <c r="A123" s="11" t="s">
        <v>155</v>
      </c>
      <c r="B123" s="11"/>
      <c r="C123" s="60" t="s">
        <v>162</v>
      </c>
      <c r="D123" s="60"/>
      <c r="E123" s="60"/>
      <c r="F123" s="60"/>
      <c r="G123" s="60"/>
      <c r="H123" s="60"/>
      <c r="I123" s="60"/>
      <c r="J123" s="60"/>
      <c r="K123" s="60"/>
      <c r="L123" s="60"/>
      <c r="M123" s="60"/>
    </row>
    <row r="124" ht="14.25" spans="1:14">
      <c r="A124" s="34" t="s">
        <v>157</v>
      </c>
      <c r="B124" s="35"/>
      <c r="C124" s="36"/>
      <c r="D124" s="36"/>
      <c r="E124" s="36"/>
      <c r="F124" s="36"/>
      <c r="G124" s="36"/>
      <c r="H124" s="36"/>
      <c r="I124" s="36"/>
      <c r="J124" s="36"/>
      <c r="K124" s="36"/>
      <c r="L124" s="36"/>
      <c r="M124" s="36"/>
      <c r="N124" s="36"/>
    </row>
    <row r="125" ht="14.25" spans="1:14">
      <c r="A125" s="37" t="s">
        <v>158</v>
      </c>
      <c r="B125" s="37"/>
      <c r="C125" s="37"/>
      <c r="D125" s="37"/>
      <c r="E125" s="37"/>
      <c r="F125" s="37"/>
      <c r="G125" s="37"/>
      <c r="H125" s="37"/>
      <c r="I125" s="37"/>
      <c r="J125" s="37"/>
      <c r="K125" s="37"/>
      <c r="L125" s="37"/>
      <c r="M125" s="37"/>
      <c r="N125" s="37"/>
    </row>
    <row r="129" ht="51" customHeight="1" spans="1:13">
      <c r="A129" s="1" t="s">
        <v>163</v>
      </c>
      <c r="B129" s="1"/>
      <c r="C129" s="1"/>
      <c r="D129" s="1"/>
      <c r="E129" s="1"/>
      <c r="F129" s="2"/>
      <c r="G129" s="2"/>
      <c r="H129" s="1"/>
      <c r="I129" s="1"/>
      <c r="J129" s="1"/>
      <c r="K129" s="1"/>
      <c r="L129" s="1"/>
      <c r="M129" s="1"/>
    </row>
    <row r="130" ht="14.25" spans="1:13">
      <c r="A130" s="12" t="s">
        <v>1</v>
      </c>
      <c r="B130" s="4" t="s">
        <v>2</v>
      </c>
      <c r="C130" s="5" t="s">
        <v>3</v>
      </c>
      <c r="D130" s="6"/>
      <c r="E130" s="6"/>
      <c r="F130" s="7"/>
      <c r="G130" s="8"/>
      <c r="H130" s="5" t="s">
        <v>4</v>
      </c>
      <c r="I130" s="6"/>
      <c r="J130" s="39"/>
      <c r="K130" s="40" t="s">
        <v>5</v>
      </c>
      <c r="L130" s="41" t="s">
        <v>152</v>
      </c>
      <c r="M130" s="40" t="s">
        <v>7</v>
      </c>
    </row>
    <row r="131" ht="14.25" spans="1:13">
      <c r="A131" s="12"/>
      <c r="B131" s="10"/>
      <c r="C131" s="11" t="s">
        <v>8</v>
      </c>
      <c r="D131" s="12" t="s">
        <v>9</v>
      </c>
      <c r="E131" s="12" t="s">
        <v>10</v>
      </c>
      <c r="F131" s="13" t="s">
        <v>11</v>
      </c>
      <c r="G131" s="13" t="s">
        <v>12</v>
      </c>
      <c r="H131" s="12" t="s">
        <v>10</v>
      </c>
      <c r="I131" s="12" t="s">
        <v>11</v>
      </c>
      <c r="J131" s="12" t="s">
        <v>12</v>
      </c>
      <c r="K131" s="12" t="s">
        <v>12</v>
      </c>
      <c r="L131" s="42"/>
      <c r="M131" s="40"/>
    </row>
    <row r="132" ht="14.25" spans="1:13">
      <c r="A132" s="14">
        <v>4</v>
      </c>
      <c r="B132" s="74" t="s">
        <v>114</v>
      </c>
      <c r="C132" s="75" t="s">
        <v>115</v>
      </c>
      <c r="D132" s="29" t="s">
        <v>18</v>
      </c>
      <c r="E132" s="17">
        <v>1</v>
      </c>
      <c r="F132" s="18">
        <v>8800</v>
      </c>
      <c r="G132" s="18">
        <f t="shared" ref="G132:G145" si="31">F132*E132</f>
        <v>8800</v>
      </c>
      <c r="H132" s="17">
        <v>1</v>
      </c>
      <c r="I132" s="18">
        <v>3890</v>
      </c>
      <c r="J132" s="17">
        <f t="shared" ref="J132:J145" si="32">H132*I132</f>
        <v>3890</v>
      </c>
      <c r="K132" s="43">
        <f t="shared" ref="K132:K145" si="33">G132-J132</f>
        <v>4910</v>
      </c>
      <c r="L132" s="43">
        <f t="shared" ref="L132:L145" si="34">J132</f>
        <v>3890</v>
      </c>
      <c r="M132" s="71" t="s">
        <v>99</v>
      </c>
    </row>
    <row r="133" ht="33" customHeight="1" spans="1:13">
      <c r="A133" s="19"/>
      <c r="B133" s="76"/>
      <c r="C133" s="75" t="s">
        <v>116</v>
      </c>
      <c r="D133" s="29" t="s">
        <v>18</v>
      </c>
      <c r="E133" s="17">
        <v>1</v>
      </c>
      <c r="F133" s="18">
        <v>1241</v>
      </c>
      <c r="G133" s="18">
        <f t="shared" si="31"/>
        <v>1241</v>
      </c>
      <c r="H133" s="17">
        <v>1</v>
      </c>
      <c r="I133" s="18">
        <v>1241</v>
      </c>
      <c r="J133" s="17">
        <f t="shared" si="32"/>
        <v>1241</v>
      </c>
      <c r="K133" s="43">
        <f t="shared" si="33"/>
        <v>0</v>
      </c>
      <c r="L133" s="43">
        <f t="shared" si="34"/>
        <v>1241</v>
      </c>
      <c r="M133" s="72"/>
    </row>
    <row r="134" ht="14.25" spans="1:13">
      <c r="A134" s="19"/>
      <c r="B134" s="76"/>
      <c r="C134" s="75" t="s">
        <v>117</v>
      </c>
      <c r="D134" s="29" t="s">
        <v>26</v>
      </c>
      <c r="E134" s="17">
        <v>1</v>
      </c>
      <c r="F134" s="18">
        <v>1476.02</v>
      </c>
      <c r="G134" s="18">
        <f t="shared" si="31"/>
        <v>1476.02</v>
      </c>
      <c r="H134" s="17">
        <v>1</v>
      </c>
      <c r="I134" s="18">
        <v>1476.02</v>
      </c>
      <c r="J134" s="17">
        <f t="shared" si="32"/>
        <v>1476.02</v>
      </c>
      <c r="K134" s="43">
        <f t="shared" si="33"/>
        <v>0</v>
      </c>
      <c r="L134" s="43">
        <f t="shared" si="34"/>
        <v>1476.02</v>
      </c>
      <c r="M134" s="72"/>
    </row>
    <row r="135" ht="14.25" spans="1:13">
      <c r="A135" s="19"/>
      <c r="B135" s="76"/>
      <c r="C135" s="75" t="s">
        <v>117</v>
      </c>
      <c r="D135" s="29" t="s">
        <v>26</v>
      </c>
      <c r="E135" s="17">
        <v>1</v>
      </c>
      <c r="F135" s="18">
        <v>1326.83</v>
      </c>
      <c r="G135" s="18">
        <f t="shared" si="31"/>
        <v>1326.83</v>
      </c>
      <c r="H135" s="17">
        <v>1</v>
      </c>
      <c r="I135" s="18">
        <v>1326.83</v>
      </c>
      <c r="J135" s="17">
        <f t="shared" si="32"/>
        <v>1326.83</v>
      </c>
      <c r="K135" s="43">
        <f t="shared" si="33"/>
        <v>0</v>
      </c>
      <c r="L135" s="43">
        <f t="shared" si="34"/>
        <v>1326.83</v>
      </c>
      <c r="M135" s="72"/>
    </row>
    <row r="136" ht="21" customHeight="1" spans="1:13">
      <c r="A136" s="19"/>
      <c r="B136" s="76"/>
      <c r="C136" s="75" t="s">
        <v>118</v>
      </c>
      <c r="D136" s="29" t="s">
        <v>18</v>
      </c>
      <c r="E136" s="17">
        <v>1</v>
      </c>
      <c r="F136" s="18">
        <v>1824</v>
      </c>
      <c r="G136" s="18">
        <f t="shared" si="31"/>
        <v>1824</v>
      </c>
      <c r="H136" s="17">
        <v>1</v>
      </c>
      <c r="I136" s="18">
        <v>1200</v>
      </c>
      <c r="J136" s="17">
        <f t="shared" si="32"/>
        <v>1200</v>
      </c>
      <c r="K136" s="43">
        <f t="shared" si="33"/>
        <v>624</v>
      </c>
      <c r="L136" s="43">
        <f t="shared" si="34"/>
        <v>1200</v>
      </c>
      <c r="M136" s="72"/>
    </row>
    <row r="137" ht="14.25" spans="1:13">
      <c r="A137" s="19"/>
      <c r="B137" s="76"/>
      <c r="C137" s="75" t="s">
        <v>118</v>
      </c>
      <c r="D137" s="29" t="s">
        <v>18</v>
      </c>
      <c r="E137" s="17">
        <v>1</v>
      </c>
      <c r="F137" s="18">
        <v>1680</v>
      </c>
      <c r="G137" s="18">
        <f t="shared" si="31"/>
        <v>1680</v>
      </c>
      <c r="H137" s="17">
        <v>1</v>
      </c>
      <c r="I137" s="18">
        <v>1200</v>
      </c>
      <c r="J137" s="17">
        <f t="shared" si="32"/>
        <v>1200</v>
      </c>
      <c r="K137" s="43">
        <f t="shared" si="33"/>
        <v>480</v>
      </c>
      <c r="L137" s="43">
        <f t="shared" si="34"/>
        <v>1200</v>
      </c>
      <c r="M137" s="72"/>
    </row>
    <row r="138" ht="19" customHeight="1" spans="1:13">
      <c r="A138" s="19"/>
      <c r="B138" s="76"/>
      <c r="C138" s="75" t="s">
        <v>119</v>
      </c>
      <c r="D138" s="29" t="s">
        <v>18</v>
      </c>
      <c r="E138" s="17">
        <v>1</v>
      </c>
      <c r="F138" s="18">
        <v>900</v>
      </c>
      <c r="G138" s="18">
        <f t="shared" si="31"/>
        <v>900</v>
      </c>
      <c r="H138" s="17">
        <v>1</v>
      </c>
      <c r="I138" s="18">
        <v>900</v>
      </c>
      <c r="J138" s="17">
        <f t="shared" si="32"/>
        <v>900</v>
      </c>
      <c r="K138" s="43">
        <f t="shared" si="33"/>
        <v>0</v>
      </c>
      <c r="L138" s="43">
        <f t="shared" si="34"/>
        <v>900</v>
      </c>
      <c r="M138" s="72"/>
    </row>
    <row r="139" ht="14.25" spans="1:13">
      <c r="A139" s="19"/>
      <c r="B139" s="76"/>
      <c r="C139" s="75" t="s">
        <v>85</v>
      </c>
      <c r="D139" s="29" t="s">
        <v>18</v>
      </c>
      <c r="E139" s="17">
        <v>1</v>
      </c>
      <c r="F139" s="18">
        <v>1255.34</v>
      </c>
      <c r="G139" s="18">
        <f t="shared" si="31"/>
        <v>1255.34</v>
      </c>
      <c r="H139" s="17">
        <v>1</v>
      </c>
      <c r="I139" s="18">
        <v>1255.34</v>
      </c>
      <c r="J139" s="17">
        <f t="shared" si="32"/>
        <v>1255.34</v>
      </c>
      <c r="K139" s="43">
        <f t="shared" si="33"/>
        <v>0</v>
      </c>
      <c r="L139" s="43">
        <f t="shared" si="34"/>
        <v>1255.34</v>
      </c>
      <c r="M139" s="72"/>
    </row>
    <row r="140" ht="14.25" spans="1:13">
      <c r="A140" s="19"/>
      <c r="B140" s="76"/>
      <c r="C140" s="75" t="s">
        <v>120</v>
      </c>
      <c r="D140" s="29" t="s">
        <v>18</v>
      </c>
      <c r="E140" s="17">
        <v>1</v>
      </c>
      <c r="F140" s="18">
        <v>385.92</v>
      </c>
      <c r="G140" s="18">
        <f t="shared" si="31"/>
        <v>385.92</v>
      </c>
      <c r="H140" s="17">
        <v>1</v>
      </c>
      <c r="I140" s="18">
        <v>385.92</v>
      </c>
      <c r="J140" s="17">
        <f t="shared" si="32"/>
        <v>385.92</v>
      </c>
      <c r="K140" s="43">
        <f t="shared" si="33"/>
        <v>0</v>
      </c>
      <c r="L140" s="43">
        <f t="shared" si="34"/>
        <v>385.92</v>
      </c>
      <c r="M140" s="72"/>
    </row>
    <row r="141" ht="29" customHeight="1" spans="1:13">
      <c r="A141" s="19"/>
      <c r="B141" s="76"/>
      <c r="C141" s="75" t="s">
        <v>121</v>
      </c>
      <c r="D141" s="17" t="s">
        <v>18</v>
      </c>
      <c r="E141" s="17">
        <v>2</v>
      </c>
      <c r="F141" s="18">
        <v>2250</v>
      </c>
      <c r="G141" s="18">
        <f t="shared" si="31"/>
        <v>4500</v>
      </c>
      <c r="H141" s="17">
        <v>2</v>
      </c>
      <c r="I141" s="18">
        <v>2100</v>
      </c>
      <c r="J141" s="17">
        <f t="shared" si="32"/>
        <v>4200</v>
      </c>
      <c r="K141" s="43">
        <f t="shared" si="33"/>
        <v>300</v>
      </c>
      <c r="L141" s="43">
        <f t="shared" si="34"/>
        <v>4200</v>
      </c>
      <c r="M141" s="72"/>
    </row>
    <row r="142" ht="27" customHeight="1" spans="1:13">
      <c r="A142" s="19"/>
      <c r="B142" s="76"/>
      <c r="C142" s="75" t="s">
        <v>122</v>
      </c>
      <c r="D142" s="17" t="s">
        <v>18</v>
      </c>
      <c r="E142" s="17">
        <v>1</v>
      </c>
      <c r="F142" s="18">
        <v>5700</v>
      </c>
      <c r="G142" s="18">
        <f t="shared" si="31"/>
        <v>5700</v>
      </c>
      <c r="H142" s="17">
        <v>1</v>
      </c>
      <c r="I142" s="18">
        <v>3200</v>
      </c>
      <c r="J142" s="17">
        <f t="shared" si="32"/>
        <v>3200</v>
      </c>
      <c r="K142" s="43">
        <f t="shared" si="33"/>
        <v>2500</v>
      </c>
      <c r="L142" s="43">
        <f t="shared" si="34"/>
        <v>3200</v>
      </c>
      <c r="M142" s="72"/>
    </row>
    <row r="143" ht="30" customHeight="1" spans="1:13">
      <c r="A143" s="19"/>
      <c r="B143" s="76"/>
      <c r="C143" s="77" t="s">
        <v>123</v>
      </c>
      <c r="D143" s="50" t="s">
        <v>18</v>
      </c>
      <c r="E143" s="14">
        <v>1</v>
      </c>
      <c r="F143" s="78">
        <v>18500</v>
      </c>
      <c r="G143" s="78">
        <f t="shared" si="31"/>
        <v>18500</v>
      </c>
      <c r="H143" s="14">
        <v>1</v>
      </c>
      <c r="I143" s="78">
        <v>13000</v>
      </c>
      <c r="J143" s="17">
        <f t="shared" si="32"/>
        <v>13000</v>
      </c>
      <c r="K143" s="92">
        <f t="shared" si="33"/>
        <v>5500</v>
      </c>
      <c r="L143" s="92">
        <f t="shared" si="34"/>
        <v>13000</v>
      </c>
      <c r="M143" s="72"/>
    </row>
    <row r="144" ht="14.25" spans="1:13">
      <c r="A144" s="19"/>
      <c r="B144" s="76"/>
      <c r="C144" s="75" t="s">
        <v>81</v>
      </c>
      <c r="D144" s="29" t="s">
        <v>22</v>
      </c>
      <c r="E144" s="17">
        <v>20</v>
      </c>
      <c r="F144" s="18">
        <v>35</v>
      </c>
      <c r="G144" s="18">
        <f t="shared" si="31"/>
        <v>700</v>
      </c>
      <c r="H144" s="17">
        <v>20</v>
      </c>
      <c r="I144" s="18">
        <v>35</v>
      </c>
      <c r="J144" s="17">
        <f t="shared" si="32"/>
        <v>700</v>
      </c>
      <c r="K144" s="43">
        <f t="shared" si="33"/>
        <v>0</v>
      </c>
      <c r="L144" s="43">
        <f t="shared" si="34"/>
        <v>700</v>
      </c>
      <c r="M144" s="72"/>
    </row>
    <row r="145" ht="49" customHeight="1" spans="1:13">
      <c r="A145" s="19"/>
      <c r="B145" s="76"/>
      <c r="C145" s="79" t="s">
        <v>14</v>
      </c>
      <c r="D145" s="14" t="s">
        <v>15</v>
      </c>
      <c r="E145" s="14">
        <v>2</v>
      </c>
      <c r="F145" s="78">
        <v>1500</v>
      </c>
      <c r="G145" s="78">
        <f t="shared" si="31"/>
        <v>3000</v>
      </c>
      <c r="H145" s="14">
        <v>2</v>
      </c>
      <c r="I145" s="78">
        <v>1500</v>
      </c>
      <c r="J145" s="17">
        <f t="shared" si="32"/>
        <v>3000</v>
      </c>
      <c r="K145" s="92">
        <f t="shared" si="33"/>
        <v>0</v>
      </c>
      <c r="L145" s="92">
        <f t="shared" si="34"/>
        <v>3000</v>
      </c>
      <c r="M145" s="93" t="s">
        <v>124</v>
      </c>
    </row>
    <row r="146" ht="14.25" spans="1:13">
      <c r="A146" s="19"/>
      <c r="B146" s="76"/>
      <c r="C146" s="80" t="s">
        <v>104</v>
      </c>
      <c r="D146" s="81"/>
      <c r="E146" s="82"/>
      <c r="F146" s="83"/>
      <c r="G146" s="83">
        <v>51289</v>
      </c>
      <c r="H146" s="82"/>
      <c r="I146" s="83"/>
      <c r="J146" s="82">
        <v>36975</v>
      </c>
      <c r="K146" s="94">
        <f>SUM(K132:K145)</f>
        <v>14314</v>
      </c>
      <c r="L146" s="94">
        <v>36975</v>
      </c>
      <c r="M146" s="95"/>
    </row>
    <row r="147" ht="14.25" spans="1:13">
      <c r="A147" s="19"/>
      <c r="B147" s="76"/>
      <c r="C147" s="84" t="s">
        <v>125</v>
      </c>
      <c r="D147" s="85" t="s">
        <v>126</v>
      </c>
      <c r="E147" s="85">
        <v>1</v>
      </c>
      <c r="F147" s="86">
        <v>18.2</v>
      </c>
      <c r="G147" s="86">
        <f t="shared" ref="G147:G154" si="35">F147*E147</f>
        <v>18.2</v>
      </c>
      <c r="H147" s="85">
        <v>1</v>
      </c>
      <c r="I147" s="86">
        <v>18.2</v>
      </c>
      <c r="J147" s="85">
        <f t="shared" ref="J147:J171" si="36">H147*I147</f>
        <v>18.2</v>
      </c>
      <c r="K147" s="96">
        <f t="shared" ref="K147:K171" si="37">G147-J147</f>
        <v>0</v>
      </c>
      <c r="L147" s="96">
        <f t="shared" ref="L147:L171" si="38">J147</f>
        <v>18.2</v>
      </c>
      <c r="M147" s="72" t="s">
        <v>99</v>
      </c>
    </row>
    <row r="148" ht="14.25" spans="1:13">
      <c r="A148" s="19"/>
      <c r="B148" s="76"/>
      <c r="C148" s="75" t="s">
        <v>127</v>
      </c>
      <c r="D148" s="17" t="s">
        <v>38</v>
      </c>
      <c r="E148" s="17">
        <v>5</v>
      </c>
      <c r="F148" s="18">
        <v>4.36</v>
      </c>
      <c r="G148" s="18">
        <f t="shared" si="35"/>
        <v>21.8</v>
      </c>
      <c r="H148" s="17">
        <v>5</v>
      </c>
      <c r="I148" s="18">
        <v>4.36</v>
      </c>
      <c r="J148" s="17">
        <f t="shared" si="36"/>
        <v>21.8</v>
      </c>
      <c r="K148" s="43">
        <f t="shared" si="37"/>
        <v>0</v>
      </c>
      <c r="L148" s="43">
        <f t="shared" si="38"/>
        <v>21.8</v>
      </c>
      <c r="M148" s="72"/>
    </row>
    <row r="149" ht="14.25" spans="1:13">
      <c r="A149" s="19"/>
      <c r="B149" s="76"/>
      <c r="C149" s="75" t="s">
        <v>70</v>
      </c>
      <c r="D149" s="17" t="s">
        <v>38</v>
      </c>
      <c r="E149" s="17">
        <v>20</v>
      </c>
      <c r="F149" s="18">
        <v>9.405</v>
      </c>
      <c r="G149" s="18">
        <f t="shared" si="35"/>
        <v>188.1</v>
      </c>
      <c r="H149" s="17">
        <v>20</v>
      </c>
      <c r="I149" s="18">
        <v>9.405</v>
      </c>
      <c r="J149" s="17">
        <f t="shared" si="36"/>
        <v>188.1</v>
      </c>
      <c r="K149" s="43">
        <f t="shared" si="37"/>
        <v>0</v>
      </c>
      <c r="L149" s="43">
        <f t="shared" si="38"/>
        <v>188.1</v>
      </c>
      <c r="M149" s="72"/>
    </row>
    <row r="150" ht="14.25" spans="1:13">
      <c r="A150" s="19"/>
      <c r="B150" s="76"/>
      <c r="C150" s="75" t="s">
        <v>128</v>
      </c>
      <c r="D150" s="17" t="s">
        <v>38</v>
      </c>
      <c r="E150" s="17">
        <v>12</v>
      </c>
      <c r="F150" s="18">
        <v>14.5433333</v>
      </c>
      <c r="G150" s="18">
        <f t="shared" si="35"/>
        <v>174.5199996</v>
      </c>
      <c r="H150" s="17">
        <v>12</v>
      </c>
      <c r="I150" s="18">
        <v>14.5433333</v>
      </c>
      <c r="J150" s="18">
        <f t="shared" si="36"/>
        <v>174.5199996</v>
      </c>
      <c r="K150" s="43">
        <f t="shared" si="37"/>
        <v>0</v>
      </c>
      <c r="L150" s="91">
        <f t="shared" si="38"/>
        <v>174.5199996</v>
      </c>
      <c r="M150" s="72"/>
    </row>
    <row r="151" ht="14.25" spans="1:13">
      <c r="A151" s="19"/>
      <c r="B151" s="76"/>
      <c r="C151" s="75" t="s">
        <v>129</v>
      </c>
      <c r="D151" s="29" t="s">
        <v>26</v>
      </c>
      <c r="E151" s="17">
        <v>2</v>
      </c>
      <c r="F151" s="18">
        <v>18.905</v>
      </c>
      <c r="G151" s="18">
        <f t="shared" si="35"/>
        <v>37.81</v>
      </c>
      <c r="H151" s="17">
        <v>2</v>
      </c>
      <c r="I151" s="18">
        <v>18.905</v>
      </c>
      <c r="J151" s="17">
        <f t="shared" si="36"/>
        <v>37.81</v>
      </c>
      <c r="K151" s="43">
        <f t="shared" si="37"/>
        <v>0</v>
      </c>
      <c r="L151" s="43">
        <f t="shared" si="38"/>
        <v>37.81</v>
      </c>
      <c r="M151" s="72"/>
    </row>
    <row r="152" ht="14.25" spans="1:13">
      <c r="A152" s="19"/>
      <c r="B152" s="76"/>
      <c r="C152" s="75" t="s">
        <v>130</v>
      </c>
      <c r="D152" s="29" t="s">
        <v>89</v>
      </c>
      <c r="E152" s="17">
        <v>1</v>
      </c>
      <c r="F152" s="18">
        <v>52</v>
      </c>
      <c r="G152" s="18">
        <f t="shared" si="35"/>
        <v>52</v>
      </c>
      <c r="H152" s="17">
        <v>1</v>
      </c>
      <c r="I152" s="18">
        <v>52</v>
      </c>
      <c r="J152" s="17">
        <f t="shared" si="36"/>
        <v>52</v>
      </c>
      <c r="K152" s="43">
        <f t="shared" si="37"/>
        <v>0</v>
      </c>
      <c r="L152" s="43">
        <f t="shared" si="38"/>
        <v>52</v>
      </c>
      <c r="M152" s="72"/>
    </row>
    <row r="153" ht="14.25" spans="1:13">
      <c r="A153" s="19"/>
      <c r="B153" s="76"/>
      <c r="C153" s="75" t="s">
        <v>33</v>
      </c>
      <c r="D153" s="17" t="s">
        <v>34</v>
      </c>
      <c r="E153" s="17">
        <v>120</v>
      </c>
      <c r="F153" s="18">
        <v>10.1666667</v>
      </c>
      <c r="G153" s="18">
        <f t="shared" si="35"/>
        <v>1220.000004</v>
      </c>
      <c r="H153" s="17">
        <v>120</v>
      </c>
      <c r="I153" s="18">
        <v>10.1666667</v>
      </c>
      <c r="J153" s="18">
        <f t="shared" si="36"/>
        <v>1220.000004</v>
      </c>
      <c r="K153" s="43">
        <f t="shared" si="37"/>
        <v>0</v>
      </c>
      <c r="L153" s="91">
        <f t="shared" si="38"/>
        <v>1220.000004</v>
      </c>
      <c r="M153" s="72"/>
    </row>
    <row r="154" ht="40.5" spans="1:13">
      <c r="A154" s="19"/>
      <c r="B154" s="76"/>
      <c r="C154" s="75" t="s">
        <v>131</v>
      </c>
      <c r="D154" s="17" t="s">
        <v>89</v>
      </c>
      <c r="E154" s="17">
        <v>1</v>
      </c>
      <c r="F154" s="18">
        <v>200</v>
      </c>
      <c r="G154" s="18">
        <f t="shared" si="35"/>
        <v>200</v>
      </c>
      <c r="H154" s="17">
        <v>1</v>
      </c>
      <c r="I154" s="18">
        <v>200</v>
      </c>
      <c r="J154" s="17">
        <f t="shared" si="36"/>
        <v>200</v>
      </c>
      <c r="K154" s="43">
        <f t="shared" si="37"/>
        <v>0</v>
      </c>
      <c r="L154" s="91">
        <f t="shared" si="38"/>
        <v>200</v>
      </c>
      <c r="M154" s="95" t="s">
        <v>164</v>
      </c>
    </row>
    <row r="155" ht="14.25" spans="1:13">
      <c r="A155" s="19"/>
      <c r="B155" s="76"/>
      <c r="C155" s="75" t="s">
        <v>133</v>
      </c>
      <c r="D155" s="17" t="s">
        <v>89</v>
      </c>
      <c r="E155" s="17">
        <v>1</v>
      </c>
      <c r="F155" s="18">
        <v>800</v>
      </c>
      <c r="G155" s="18">
        <v>800</v>
      </c>
      <c r="H155" s="17">
        <v>1</v>
      </c>
      <c r="I155" s="18">
        <v>800</v>
      </c>
      <c r="J155" s="17">
        <f t="shared" si="36"/>
        <v>800</v>
      </c>
      <c r="K155" s="43">
        <f t="shared" si="37"/>
        <v>0</v>
      </c>
      <c r="L155" s="43">
        <f t="shared" si="38"/>
        <v>800</v>
      </c>
      <c r="M155" s="72" t="s">
        <v>99</v>
      </c>
    </row>
    <row r="156" ht="14.25" spans="1:13">
      <c r="A156" s="19"/>
      <c r="B156" s="76"/>
      <c r="C156" s="75" t="s">
        <v>134</v>
      </c>
      <c r="D156" s="29" t="s">
        <v>34</v>
      </c>
      <c r="E156" s="29">
        <v>5</v>
      </c>
      <c r="F156" s="29">
        <v>30</v>
      </c>
      <c r="G156" s="29">
        <f t="shared" ref="G156:G171" si="39">E156*F156</f>
        <v>150</v>
      </c>
      <c r="H156" s="29">
        <v>5</v>
      </c>
      <c r="I156" s="29">
        <v>30</v>
      </c>
      <c r="J156" s="29">
        <f t="shared" si="36"/>
        <v>150</v>
      </c>
      <c r="K156" s="29">
        <f t="shared" si="37"/>
        <v>0</v>
      </c>
      <c r="L156" s="29">
        <f t="shared" si="38"/>
        <v>150</v>
      </c>
      <c r="M156" s="72"/>
    </row>
    <row r="157" ht="14.25" spans="1:13">
      <c r="A157" s="19"/>
      <c r="B157" s="76"/>
      <c r="C157" s="75" t="s">
        <v>135</v>
      </c>
      <c r="D157" s="29" t="s">
        <v>136</v>
      </c>
      <c r="E157" s="29">
        <v>500</v>
      </c>
      <c r="F157" s="29">
        <v>0.54</v>
      </c>
      <c r="G157" s="29">
        <f t="shared" si="39"/>
        <v>270</v>
      </c>
      <c r="H157" s="29">
        <v>500</v>
      </c>
      <c r="I157" s="29">
        <v>0.54</v>
      </c>
      <c r="J157" s="29">
        <f t="shared" si="36"/>
        <v>270</v>
      </c>
      <c r="K157" s="29">
        <f t="shared" si="37"/>
        <v>0</v>
      </c>
      <c r="L157" s="29">
        <f t="shared" si="38"/>
        <v>270</v>
      </c>
      <c r="M157" s="72"/>
    </row>
    <row r="158" ht="14.25" spans="1:13">
      <c r="A158" s="19"/>
      <c r="B158" s="76"/>
      <c r="C158" s="75" t="s">
        <v>137</v>
      </c>
      <c r="D158" s="29" t="s">
        <v>138</v>
      </c>
      <c r="E158" s="29">
        <v>5</v>
      </c>
      <c r="F158" s="29">
        <v>12</v>
      </c>
      <c r="G158" s="29">
        <f t="shared" si="39"/>
        <v>60</v>
      </c>
      <c r="H158" s="29">
        <v>5</v>
      </c>
      <c r="I158" s="29">
        <v>12</v>
      </c>
      <c r="J158" s="29">
        <f t="shared" si="36"/>
        <v>60</v>
      </c>
      <c r="K158" s="29">
        <f t="shared" si="37"/>
        <v>0</v>
      </c>
      <c r="L158" s="29">
        <f t="shared" si="38"/>
        <v>60</v>
      </c>
      <c r="M158" s="72"/>
    </row>
    <row r="159" ht="14.25" spans="1:13">
      <c r="A159" s="19"/>
      <c r="B159" s="76"/>
      <c r="C159" s="75" t="s">
        <v>139</v>
      </c>
      <c r="D159" s="29" t="s">
        <v>34</v>
      </c>
      <c r="E159" s="29">
        <v>5</v>
      </c>
      <c r="F159" s="29">
        <v>20</v>
      </c>
      <c r="G159" s="29">
        <f t="shared" si="39"/>
        <v>100</v>
      </c>
      <c r="H159" s="29">
        <v>5</v>
      </c>
      <c r="I159" s="29">
        <v>20</v>
      </c>
      <c r="J159" s="29">
        <f t="shared" si="36"/>
        <v>100</v>
      </c>
      <c r="K159" s="29">
        <f t="shared" si="37"/>
        <v>0</v>
      </c>
      <c r="L159" s="29">
        <f t="shared" si="38"/>
        <v>100</v>
      </c>
      <c r="M159" s="72"/>
    </row>
    <row r="160" ht="18" customHeight="1" spans="1:13">
      <c r="A160" s="19"/>
      <c r="B160" s="76"/>
      <c r="C160" s="75" t="s">
        <v>140</v>
      </c>
      <c r="D160" s="29" t="s">
        <v>89</v>
      </c>
      <c r="E160" s="29">
        <v>500</v>
      </c>
      <c r="F160" s="29">
        <v>1.6</v>
      </c>
      <c r="G160" s="29">
        <f t="shared" si="39"/>
        <v>800</v>
      </c>
      <c r="H160" s="29">
        <v>500</v>
      </c>
      <c r="I160" s="29">
        <v>1.6</v>
      </c>
      <c r="J160" s="29">
        <f t="shared" si="36"/>
        <v>800</v>
      </c>
      <c r="K160" s="29">
        <f t="shared" si="37"/>
        <v>0</v>
      </c>
      <c r="L160" s="29">
        <f t="shared" si="38"/>
        <v>800</v>
      </c>
      <c r="M160" s="72"/>
    </row>
    <row r="161" ht="14.25" spans="1:13">
      <c r="A161" s="19"/>
      <c r="B161" s="76"/>
      <c r="C161" s="75" t="s">
        <v>141</v>
      </c>
      <c r="D161" s="29" t="s">
        <v>38</v>
      </c>
      <c r="E161" s="29">
        <v>5</v>
      </c>
      <c r="F161" s="29">
        <v>12</v>
      </c>
      <c r="G161" s="29">
        <f t="shared" si="39"/>
        <v>60</v>
      </c>
      <c r="H161" s="29">
        <v>5</v>
      </c>
      <c r="I161" s="29">
        <v>12</v>
      </c>
      <c r="J161" s="29">
        <f t="shared" si="36"/>
        <v>60</v>
      </c>
      <c r="K161" s="29">
        <f t="shared" si="37"/>
        <v>0</v>
      </c>
      <c r="L161" s="29">
        <f t="shared" si="38"/>
        <v>60</v>
      </c>
      <c r="M161" s="72"/>
    </row>
    <row r="162" ht="14.25" spans="1:13">
      <c r="A162" s="19"/>
      <c r="B162" s="76"/>
      <c r="C162" s="75" t="s">
        <v>39</v>
      </c>
      <c r="D162" s="29" t="s">
        <v>38</v>
      </c>
      <c r="E162" s="29">
        <v>10</v>
      </c>
      <c r="F162" s="29">
        <v>6</v>
      </c>
      <c r="G162" s="29">
        <f t="shared" si="39"/>
        <v>60</v>
      </c>
      <c r="H162" s="29">
        <v>10</v>
      </c>
      <c r="I162" s="29">
        <v>6</v>
      </c>
      <c r="J162" s="29">
        <f t="shared" si="36"/>
        <v>60</v>
      </c>
      <c r="K162" s="29">
        <f t="shared" si="37"/>
        <v>0</v>
      </c>
      <c r="L162" s="29">
        <f t="shared" si="38"/>
        <v>60</v>
      </c>
      <c r="M162" s="72"/>
    </row>
    <row r="163" ht="14.25" spans="1:13">
      <c r="A163" s="19"/>
      <c r="B163" s="76"/>
      <c r="C163" s="75" t="s">
        <v>142</v>
      </c>
      <c r="D163" s="29" t="s">
        <v>38</v>
      </c>
      <c r="E163" s="29">
        <v>10</v>
      </c>
      <c r="F163" s="29">
        <v>13</v>
      </c>
      <c r="G163" s="29">
        <f t="shared" si="39"/>
        <v>130</v>
      </c>
      <c r="H163" s="29">
        <v>10</v>
      </c>
      <c r="I163" s="29">
        <v>13</v>
      </c>
      <c r="J163" s="29">
        <f t="shared" si="36"/>
        <v>130</v>
      </c>
      <c r="K163" s="29">
        <f t="shared" si="37"/>
        <v>0</v>
      </c>
      <c r="L163" s="29">
        <f t="shared" si="38"/>
        <v>130</v>
      </c>
      <c r="M163" s="72"/>
    </row>
    <row r="164" ht="14.25" spans="1:13">
      <c r="A164" s="19"/>
      <c r="B164" s="76"/>
      <c r="C164" s="75" t="s">
        <v>143</v>
      </c>
      <c r="D164" s="29" t="s">
        <v>38</v>
      </c>
      <c r="E164" s="29">
        <v>2</v>
      </c>
      <c r="F164" s="29">
        <v>25</v>
      </c>
      <c r="G164" s="29">
        <f t="shared" si="39"/>
        <v>50</v>
      </c>
      <c r="H164" s="29">
        <v>2</v>
      </c>
      <c r="I164" s="29">
        <v>25</v>
      </c>
      <c r="J164" s="29">
        <f t="shared" si="36"/>
        <v>50</v>
      </c>
      <c r="K164" s="29">
        <f t="shared" si="37"/>
        <v>0</v>
      </c>
      <c r="L164" s="29">
        <f t="shared" si="38"/>
        <v>50</v>
      </c>
      <c r="M164" s="72"/>
    </row>
    <row r="165" ht="14.25" spans="1:13">
      <c r="A165" s="19"/>
      <c r="B165" s="76"/>
      <c r="C165" s="75" t="s">
        <v>144</v>
      </c>
      <c r="D165" s="29" t="s">
        <v>145</v>
      </c>
      <c r="E165" s="29">
        <v>5</v>
      </c>
      <c r="F165" s="29">
        <v>35</v>
      </c>
      <c r="G165" s="29">
        <f t="shared" si="39"/>
        <v>175</v>
      </c>
      <c r="H165" s="29">
        <v>5</v>
      </c>
      <c r="I165" s="29">
        <v>35</v>
      </c>
      <c r="J165" s="29">
        <f t="shared" si="36"/>
        <v>175</v>
      </c>
      <c r="K165" s="29">
        <f t="shared" si="37"/>
        <v>0</v>
      </c>
      <c r="L165" s="29">
        <f t="shared" si="38"/>
        <v>175</v>
      </c>
      <c r="M165" s="72"/>
    </row>
    <row r="166" ht="14.25" spans="1:13">
      <c r="A166" s="19"/>
      <c r="B166" s="76"/>
      <c r="C166" s="75" t="s">
        <v>91</v>
      </c>
      <c r="D166" s="29" t="s">
        <v>146</v>
      </c>
      <c r="E166" s="29">
        <v>1</v>
      </c>
      <c r="F166" s="29">
        <v>7.8</v>
      </c>
      <c r="G166" s="29">
        <f t="shared" si="39"/>
        <v>7.8</v>
      </c>
      <c r="H166" s="29">
        <v>1</v>
      </c>
      <c r="I166" s="29">
        <v>7.8</v>
      </c>
      <c r="J166" s="29">
        <f t="shared" si="36"/>
        <v>7.8</v>
      </c>
      <c r="K166" s="29">
        <f t="shared" si="37"/>
        <v>0</v>
      </c>
      <c r="L166" s="29">
        <f t="shared" si="38"/>
        <v>7.8</v>
      </c>
      <c r="M166" s="72"/>
    </row>
    <row r="167" ht="14.25" spans="1:13">
      <c r="A167" s="19"/>
      <c r="B167" s="76"/>
      <c r="C167" s="75" t="s">
        <v>67</v>
      </c>
      <c r="D167" s="29" t="s">
        <v>26</v>
      </c>
      <c r="E167" s="29">
        <v>2</v>
      </c>
      <c r="F167" s="29">
        <v>7.5</v>
      </c>
      <c r="G167" s="29">
        <f t="shared" si="39"/>
        <v>15</v>
      </c>
      <c r="H167" s="29">
        <v>2</v>
      </c>
      <c r="I167" s="29">
        <v>7.5</v>
      </c>
      <c r="J167" s="29">
        <f t="shared" si="36"/>
        <v>15</v>
      </c>
      <c r="K167" s="29">
        <f t="shared" si="37"/>
        <v>0</v>
      </c>
      <c r="L167" s="29">
        <f t="shared" si="38"/>
        <v>15</v>
      </c>
      <c r="M167" s="72"/>
    </row>
    <row r="168" ht="14.25" spans="1:13">
      <c r="A168" s="19"/>
      <c r="B168" s="76"/>
      <c r="C168" s="75" t="s">
        <v>147</v>
      </c>
      <c r="D168" s="29" t="s">
        <v>26</v>
      </c>
      <c r="E168" s="29">
        <v>1</v>
      </c>
      <c r="F168" s="29">
        <v>11.8</v>
      </c>
      <c r="G168" s="29">
        <f t="shared" si="39"/>
        <v>11.8</v>
      </c>
      <c r="H168" s="29">
        <v>1</v>
      </c>
      <c r="I168" s="29">
        <v>11.8</v>
      </c>
      <c r="J168" s="29">
        <f t="shared" si="36"/>
        <v>11.8</v>
      </c>
      <c r="K168" s="29">
        <f t="shared" si="37"/>
        <v>0</v>
      </c>
      <c r="L168" s="29">
        <f t="shared" si="38"/>
        <v>11.8</v>
      </c>
      <c r="M168" s="72"/>
    </row>
    <row r="169" ht="14.25" spans="1:13">
      <c r="A169" s="19"/>
      <c r="B169" s="76"/>
      <c r="C169" s="75" t="s">
        <v>50</v>
      </c>
      <c r="D169" s="29" t="s">
        <v>51</v>
      </c>
      <c r="E169" s="29">
        <v>2</v>
      </c>
      <c r="F169" s="29">
        <v>40</v>
      </c>
      <c r="G169" s="29">
        <f t="shared" si="39"/>
        <v>80</v>
      </c>
      <c r="H169" s="29">
        <v>2</v>
      </c>
      <c r="I169" s="29">
        <v>40</v>
      </c>
      <c r="J169" s="29">
        <f t="shared" si="36"/>
        <v>80</v>
      </c>
      <c r="K169" s="29">
        <f t="shared" si="37"/>
        <v>0</v>
      </c>
      <c r="L169" s="29">
        <f t="shared" si="38"/>
        <v>80</v>
      </c>
      <c r="M169" s="72"/>
    </row>
    <row r="170" ht="14.25" spans="1:13">
      <c r="A170" s="19"/>
      <c r="B170" s="76"/>
      <c r="C170" s="75" t="s">
        <v>148</v>
      </c>
      <c r="D170" s="29" t="s">
        <v>26</v>
      </c>
      <c r="E170" s="29">
        <v>2</v>
      </c>
      <c r="F170" s="29">
        <v>30</v>
      </c>
      <c r="G170" s="29">
        <f t="shared" si="39"/>
        <v>60</v>
      </c>
      <c r="H170" s="29">
        <v>2</v>
      </c>
      <c r="I170" s="29">
        <v>30</v>
      </c>
      <c r="J170" s="29">
        <f t="shared" si="36"/>
        <v>60</v>
      </c>
      <c r="K170" s="29">
        <f t="shared" si="37"/>
        <v>0</v>
      </c>
      <c r="L170" s="29">
        <f t="shared" si="38"/>
        <v>60</v>
      </c>
      <c r="M170" s="72"/>
    </row>
    <row r="171" ht="14.25" spans="1:13">
      <c r="A171" s="19"/>
      <c r="B171" s="76"/>
      <c r="C171" s="75" t="s">
        <v>149</v>
      </c>
      <c r="D171" s="29" t="s">
        <v>26</v>
      </c>
      <c r="E171" s="29">
        <v>2</v>
      </c>
      <c r="F171" s="29">
        <v>30</v>
      </c>
      <c r="G171" s="29">
        <f t="shared" si="39"/>
        <v>60</v>
      </c>
      <c r="H171" s="29">
        <v>0</v>
      </c>
      <c r="I171" s="29">
        <v>30</v>
      </c>
      <c r="J171" s="29">
        <f t="shared" si="36"/>
        <v>0</v>
      </c>
      <c r="K171" s="29">
        <f t="shared" si="37"/>
        <v>60</v>
      </c>
      <c r="L171" s="29">
        <f t="shared" si="38"/>
        <v>0</v>
      </c>
      <c r="M171" s="72"/>
    </row>
    <row r="172" ht="18" customHeight="1" spans="1:13">
      <c r="A172" s="85"/>
      <c r="B172" s="76"/>
      <c r="C172" s="87" t="s">
        <v>72</v>
      </c>
      <c r="D172" s="88"/>
      <c r="E172" s="88"/>
      <c r="F172" s="89"/>
      <c r="G172" s="32">
        <v>4802</v>
      </c>
      <c r="H172" s="31"/>
      <c r="I172" s="31"/>
      <c r="J172" s="32">
        <v>4742</v>
      </c>
      <c r="K172" s="32">
        <f>SUM(K147:K171)</f>
        <v>60</v>
      </c>
      <c r="L172" s="32">
        <v>4742</v>
      </c>
      <c r="M172" s="94"/>
    </row>
    <row r="173" ht="18.75" spans="1:13">
      <c r="A173" s="90"/>
      <c r="B173" s="82"/>
      <c r="C173" s="87" t="s">
        <v>73</v>
      </c>
      <c r="D173" s="43"/>
      <c r="E173" s="43"/>
      <c r="F173" s="91"/>
      <c r="G173" s="32">
        <f>G146+G172</f>
        <v>56091</v>
      </c>
      <c r="H173" s="31"/>
      <c r="I173" s="31"/>
      <c r="J173" s="31">
        <f t="shared" ref="J173:L173" si="40">J172+J146</f>
        <v>41717</v>
      </c>
      <c r="K173" s="27">
        <f t="shared" si="40"/>
        <v>14374</v>
      </c>
      <c r="L173" s="31">
        <f t="shared" si="40"/>
        <v>41717</v>
      </c>
      <c r="M173" s="87"/>
    </row>
    <row r="174" ht="39" customHeight="1" spans="1:13">
      <c r="A174" s="11" t="s">
        <v>155</v>
      </c>
      <c r="B174" s="11"/>
      <c r="C174" s="60" t="s">
        <v>165</v>
      </c>
      <c r="D174" s="60"/>
      <c r="E174" s="60"/>
      <c r="F174" s="60"/>
      <c r="G174" s="60"/>
      <c r="H174" s="60"/>
      <c r="I174" s="60"/>
      <c r="J174" s="60"/>
      <c r="K174" s="60"/>
      <c r="L174" s="60"/>
      <c r="M174" s="60"/>
    </row>
    <row r="175" ht="22" customHeight="1" spans="1:14">
      <c r="A175" s="34" t="s">
        <v>157</v>
      </c>
      <c r="B175" s="35"/>
      <c r="C175" s="36"/>
      <c r="D175" s="36"/>
      <c r="E175" s="36"/>
      <c r="F175" s="36"/>
      <c r="G175" s="36"/>
      <c r="H175" s="36"/>
      <c r="I175" s="36"/>
      <c r="J175" s="36"/>
      <c r="K175" s="36"/>
      <c r="L175" s="36"/>
      <c r="M175" s="36"/>
      <c r="N175" s="36"/>
    </row>
    <row r="176" ht="28" customHeight="1" spans="1:14">
      <c r="A176" s="37" t="s">
        <v>158</v>
      </c>
      <c r="B176" s="37"/>
      <c r="C176" s="37"/>
      <c r="D176" s="37"/>
      <c r="E176" s="37"/>
      <c r="F176" s="37"/>
      <c r="G176" s="37"/>
      <c r="H176" s="37"/>
      <c r="I176" s="37"/>
      <c r="J176" s="37"/>
      <c r="K176" s="37"/>
      <c r="L176" s="37"/>
      <c r="M176" s="37"/>
      <c r="N176" s="37"/>
    </row>
  </sheetData>
  <mergeCells count="64">
    <mergeCell ref="A1:M1"/>
    <mergeCell ref="C2:G2"/>
    <mergeCell ref="H2:J2"/>
    <mergeCell ref="A52:B52"/>
    <mergeCell ref="C52:M52"/>
    <mergeCell ref="A53:B53"/>
    <mergeCell ref="A54:N54"/>
    <mergeCell ref="A58:M58"/>
    <mergeCell ref="C59:G59"/>
    <mergeCell ref="H59:J59"/>
    <mergeCell ref="A88:B88"/>
    <mergeCell ref="C88:M88"/>
    <mergeCell ref="A89:B89"/>
    <mergeCell ref="A90:N90"/>
    <mergeCell ref="A93:M93"/>
    <mergeCell ref="C94:G94"/>
    <mergeCell ref="H94:J94"/>
    <mergeCell ref="A123:B123"/>
    <mergeCell ref="C123:M123"/>
    <mergeCell ref="A124:B124"/>
    <mergeCell ref="A125:N125"/>
    <mergeCell ref="A129:M129"/>
    <mergeCell ref="C130:G130"/>
    <mergeCell ref="H130:J130"/>
    <mergeCell ref="A174:B174"/>
    <mergeCell ref="C174:M174"/>
    <mergeCell ref="A175:B175"/>
    <mergeCell ref="A176:N176"/>
    <mergeCell ref="A2:A3"/>
    <mergeCell ref="A4:A51"/>
    <mergeCell ref="A59:A60"/>
    <mergeCell ref="A61:A86"/>
    <mergeCell ref="A94:A95"/>
    <mergeCell ref="A96:A122"/>
    <mergeCell ref="A130:A131"/>
    <mergeCell ref="A132:A172"/>
    <mergeCell ref="B2:B3"/>
    <mergeCell ref="B4:B51"/>
    <mergeCell ref="B59:B60"/>
    <mergeCell ref="B61:B87"/>
    <mergeCell ref="B94:B95"/>
    <mergeCell ref="B96:B122"/>
    <mergeCell ref="B130:B131"/>
    <mergeCell ref="B132:B172"/>
    <mergeCell ref="L2:L3"/>
    <mergeCell ref="L59:L60"/>
    <mergeCell ref="L94:L95"/>
    <mergeCell ref="L130:L131"/>
    <mergeCell ref="M2:M3"/>
    <mergeCell ref="M4:M13"/>
    <mergeCell ref="M14:M15"/>
    <mergeCell ref="M16:M40"/>
    <mergeCell ref="M42:M48"/>
    <mergeCell ref="M59:M60"/>
    <mergeCell ref="M61:M70"/>
    <mergeCell ref="M72:M73"/>
    <mergeCell ref="M75:M80"/>
    <mergeCell ref="M81:M84"/>
    <mergeCell ref="M94:M95"/>
    <mergeCell ref="M96:M120"/>
    <mergeCell ref="M130:M131"/>
    <mergeCell ref="M132:M144"/>
    <mergeCell ref="M147:M153"/>
    <mergeCell ref="M155:M171"/>
  </mergeCells>
  <pageMargins left="0.196527777777778" right="0.354166666666667"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2024年五河县肉牛养殖技术服务</vt:lpstr>
      <vt:lpstr>确认表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王艳修</cp:lastModifiedBy>
  <dcterms:created xsi:type="dcterms:W3CDTF">2024-02-01T07:08:00Z</dcterms:created>
  <dcterms:modified xsi:type="dcterms:W3CDTF">2025-07-11T02:28:12Z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96EF1553F2AB4E2E9767B409C40A7F0D</vt:lpwstr>
  </property>
  <property fmtid="{D5CDD505-2E9C-101B-9397-08002B2CF9AE}" pid="3" name="KSOProductBuildVer">
    <vt:lpwstr>2052-12.1.0.21541</vt:lpwstr>
  </property>
  <property fmtid="{D5CDD505-2E9C-101B-9397-08002B2CF9AE}" pid="4" name="KSOReadingLayout">
    <vt:bool>true</vt:bool>
  </property>
</Properties>
</file>