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" sheetId="1" r:id="rId1"/>
    <sheet name="武桥项目公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<sst xmlns="http://schemas.openxmlformats.org/spreadsheetml/2006/main" count="77" uniqueCount="54">
  <si>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t>五河县2025年武桥镇高标准农田建设项目施工调整变更统计表</t>
  </si>
  <si>
    <t>项目名称</t>
  </si>
  <si>
    <t>中标单位</t>
  </si>
  <si>
    <t>中标价
（万元）</t>
  </si>
  <si>
    <t>工程名称（编号）拟调整变更内容</t>
  </si>
  <si>
    <t>拟变调整更项目位置</t>
  </si>
  <si>
    <t>拟调整变更原因</t>
  </si>
  <si>
    <t>调整变更项目
投资估算（万元）</t>
  </si>
  <si>
    <t>调整变更后
总投资（万元）</t>
  </si>
  <si>
    <t>调整变更
投资占比（%）</t>
  </si>
  <si>
    <t>变更前</t>
  </si>
  <si>
    <t>变更后</t>
  </si>
  <si>
    <t>增加</t>
  </si>
  <si>
    <t>减少</t>
  </si>
  <si>
    <t>五河县2025年高标准农田建设项目（五河县2025年武桥镇高标准农田建设项目）施工</t>
  </si>
  <si>
    <t>安徽鑫汇水利电力工程有限责任公司</t>
  </si>
  <si>
    <t>增加AG0.8m（地埋管）180米</t>
  </si>
  <si>
    <t>QX15U、QX12U、QX11U下穿高铁处</t>
  </si>
  <si>
    <t>三条现浇渠道下穿合新高铁，无法施工明渠，申请在高铁线路界碑以内采用0.8m地埋管连接。</t>
  </si>
  <si>
    <t>下周去上海协调
准备好材料</t>
  </si>
  <si>
    <t>增加PE200管顶管300米</t>
  </si>
  <si>
    <t>龙岗村斜吴北侧两条东西PE200低压管道下穿高铁处</t>
  </si>
  <si>
    <t>两条PE200低压管道下穿合新高铁，无法明挖施工，申请采用顶管施工。</t>
  </si>
  <si>
    <t>增加顾行地块耕作田块修筑亩数14.66亩</t>
  </si>
  <si>
    <t>顾行地块</t>
  </si>
  <si>
    <t>实测大于设计亩数</t>
  </si>
  <si>
    <t>具实计量</t>
  </si>
  <si>
    <t>减少蒋吴地块耕作田块修筑亩数8.3亩</t>
  </si>
  <si>
    <t>蒋吴地块</t>
  </si>
  <si>
    <t>因高铁保护范围内面积未平整</t>
  </si>
  <si>
    <t>增加0.8m*0.8mPGZ机闸一体式设备3处</t>
  </si>
  <si>
    <t>AG0.8m-230m、AG0.8m-90m、AG0.8m-110m</t>
  </si>
  <si>
    <t>工程量清单无闸门,镇村要求</t>
  </si>
  <si>
    <t>同意</t>
  </si>
  <si>
    <t>取消直径0.6m斗门7座</t>
  </si>
  <si>
    <t>取消</t>
  </si>
  <si>
    <t>怀洪新河田间灌区项目已建</t>
  </si>
  <si>
    <t>村里有需求,上报镇里走程序</t>
  </si>
  <si>
    <t>GQ1-24、GQ0.8-100、179移位</t>
  </si>
  <si>
    <t>同意位移后,村里确定位置</t>
  </si>
  <si>
    <t>GQ0.8-16、37、117、147、165、172、174移位</t>
  </si>
  <si>
    <t>与高铁线路重合及村镇要求移位</t>
  </si>
  <si>
    <t>HQ06/4m-200m、HQ05/2.5m-130m、HQ10/2.5m-70m移位</t>
  </si>
  <si>
    <t>HQ05/2.5m-130m、HQ10/2.5m-70m移至HQ06/4m-200m处；HQ06/4m-200m移至XG87处</t>
  </si>
  <si>
    <t>原HQ06/4m沟上一侧建有高压电杆,无法施工，将HQ05和HQ10移至HQ06施工</t>
  </si>
  <si>
    <t>备注说明：变更项目的变更前后投资估算价格参照合同清单价，</t>
  </si>
  <si>
    <t>1.AG0.8m-230m
2.AG0.8m-90m
3.AG0.8m-110m
计3处地埋涵涵尾增加0.8m*0.8mPGZ机闸一体式设备</t>
  </si>
  <si>
    <t>1.龙岗小学边
2.龙岗新吴庄南侧
3.天井岗陈庄西侧L16路边</t>
  </si>
  <si>
    <t>工程量清单无闸门,满足不了群众蓄水要求，结合现场实际情况及群众诉求，经现场勘查，每条地埋涵涵尾各增加1处闸门，共计计3处，方便农业生产灌排水。</t>
  </si>
  <si>
    <t>取消直径0.6m放水斗门7处</t>
  </si>
  <si>
    <t>1.QX11渠放水斗门DM27#
2.QX12渠放水斗门DM28#
3.QX13渠放水斗门DM33#
4.QX16渠放水斗门DM19#
5.QX17渠放水斗门DM21#
6.QX18渠放水斗门DM23#
7.QX19渠放水斗门DM25#计7条防渗渠各与天井一级渠接头</t>
  </si>
  <si>
    <t>7处连接段已被怀洪新河灌区田间工程实施，经现场踏勘项目区内无合适地点实施，取消该建设内容。</t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</si>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</sst>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  <numFmt numFmtId="178" formatCode="0.0000%"/>
    <numFmt numFmtId="179" formatCode="0.000_ "/>
    <numFmt numFmtId="180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0" fontId="4" fillId="0" borderId="1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8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85" zoomScaleNormal="85" workbookViewId="0">
      <pane ySplit="3" topLeftCell="A4" activePane="bottomLeft" state="frozen"/>
      <selection/>
      <selection pane="bottomLeft" activeCell="E10" sqref="E10"/>
    </sheetView>
  </sheetViews>
  <sheetFormatPr defaultColWidth="9" defaultRowHeight="13.5"/>
  <cols>
    <col min="1" max="1" width="21" style="1" customWidth="1"/>
    <col min="2" max="2" width="16.75" style="1" customWidth="1"/>
    <col min="3" max="3" width="14.3833333333333" style="1" customWidth="1"/>
    <col min="4" max="4" width="22.5" style="2" customWidth="1"/>
    <col min="5" max="5" width="22.25" style="2" customWidth="1"/>
    <col min="6" max="6" width="32.8833333333333" style="2" customWidth="1"/>
    <col min="7" max="7" width="13.1333333333333" style="1" customWidth="1"/>
    <col min="8" max="8" width="12.8833333333333" style="1" customWidth="1"/>
    <col min="9" max="9" width="11.5" style="1" customWidth="1"/>
    <col min="10" max="10" width="11.3833333333333" style="1" customWidth="1"/>
    <col min="11" max="11" width="9.25" style="1" customWidth="1"/>
    <col min="12" max="12" width="8.75" style="1" customWidth="1"/>
    <col min="13" max="13" width="9" style="1" customWidth="1"/>
    <col min="14" max="16384" width="9" style="1"/>
  </cols>
  <sheetData>
    <row r="1" ht="59.25" customHeight="1" spans="1:13">
      <c r="A1" s="17" t="s">
        <v>0</v>
      </c>
      <c r="B1" s="17"/>
      <c r="C1" s="17"/>
      <c r="D1" s="18"/>
      <c r="E1" s="18"/>
      <c r="F1" s="18"/>
      <c r="G1" s="17"/>
      <c r="H1" s="17"/>
      <c r="I1" s="17"/>
      <c r="J1" s="17"/>
      <c r="K1" s="17"/>
      <c r="L1" s="17"/>
    </row>
    <row r="2" ht="39" customHeight="1" spans="1:13">
      <c r="A2" s="19" t="s">
        <v>1</v>
      </c>
      <c r="B2" s="19" t="s">
        <v>2</v>
      </c>
      <c r="C2" s="20" t="s">
        <v>3</v>
      </c>
      <c r="D2" s="21" t="s">
        <v>4</v>
      </c>
      <c r="E2" s="21" t="s">
        <v>5</v>
      </c>
      <c r="F2" s="20" t="s">
        <v>6</v>
      </c>
      <c r="G2" s="6" t="s">
        <v>7</v>
      </c>
      <c r="H2" s="5"/>
      <c r="I2" s="22" t="s">
        <v>8</v>
      </c>
      <c r="J2" s="23"/>
      <c r="K2" s="22" t="s">
        <v>9</v>
      </c>
      <c r="L2" s="23"/>
    </row>
    <row r="3" ht="39" customHeight="1" spans="1:13">
      <c r="A3" s="24"/>
      <c r="B3" s="24"/>
      <c r="C3" s="25"/>
      <c r="D3" s="26"/>
      <c r="E3" s="26"/>
      <c r="F3" s="25"/>
      <c r="G3" s="6" t="s">
        <v>10</v>
      </c>
      <c r="H3" s="6" t="s">
        <v>11</v>
      </c>
      <c r="I3" s="20" t="s">
        <v>12</v>
      </c>
      <c r="J3" s="20" t="s">
        <v>13</v>
      </c>
      <c r="K3" s="20" t="s">
        <v>12</v>
      </c>
      <c r="L3" s="19" t="s">
        <v>13</v>
      </c>
    </row>
    <row r="4" ht="62" customHeight="1" spans="1:13">
      <c r="A4" s="27" t="s">
        <v>14</v>
      </c>
      <c r="B4" s="27" t="s">
        <v>15</v>
      </c>
      <c r="C4" s="28">
        <v>2629.868132</v>
      </c>
      <c r="D4" s="14" t="s">
        <v>16</v>
      </c>
      <c r="E4" s="14" t="s">
        <v>17</v>
      </c>
      <c r="F4" s="14" t="s">
        <v>18</v>
      </c>
      <c r="G4" s="29">
        <v>5.177</v>
      </c>
      <c r="H4" s="29">
        <v>12.095</v>
      </c>
      <c r="I4" s="29">
        <f>H4-G4</f>
        <v>6.918</v>
      </c>
      <c r="J4" s="30"/>
      <c r="K4" s="31">
        <f>I4/C4</f>
        <v>0.00263055014653488</v>
      </c>
      <c r="L4" s="32"/>
      <c r="M4" s="2" t="s">
        <v>19</v>
      </c>
    </row>
    <row r="5" s="1" customFormat="1" ht="49" customHeight="1" spans="1:13">
      <c r="A5" s="33"/>
      <c r="B5" s="33"/>
      <c r="C5" s="34"/>
      <c r="D5" s="14" t="s">
        <v>20</v>
      </c>
      <c r="E5" s="14" t="s">
        <v>21</v>
      </c>
      <c r="F5" s="14" t="s">
        <v>22</v>
      </c>
      <c r="G5" s="29">
        <v>4.045</v>
      </c>
      <c r="H5" s="29">
        <v>8.1783</v>
      </c>
      <c r="I5" s="29">
        <f>H5-G5</f>
        <v>4.1333</v>
      </c>
      <c r="J5" s="30"/>
      <c r="K5" s="31">
        <f>I5/C4</f>
        <v>0.00157167576187809</v>
      </c>
      <c r="L5" s="32"/>
      <c r="M5" s="2"/>
    </row>
    <row r="6" s="1" customFormat="1" ht="39" customHeight="1" spans="1:13">
      <c r="A6" s="33"/>
      <c r="B6" s="33"/>
      <c r="C6" s="34"/>
      <c r="D6" s="14" t="s">
        <v>23</v>
      </c>
      <c r="E6" s="14" t="s">
        <v>24</v>
      </c>
      <c r="F6" s="14" t="s">
        <v>25</v>
      </c>
      <c r="G6" s="29">
        <v>67.475412</v>
      </c>
      <c r="H6" s="29">
        <v>71.25094461</v>
      </c>
      <c r="I6" s="29">
        <f>H6-G6</f>
        <v>3.77553261</v>
      </c>
      <c r="J6" s="35"/>
      <c r="K6" s="31">
        <f>I6/C4</f>
        <v>0.00143563571270348</v>
      </c>
      <c r="L6" s="31"/>
      <c r="M6" s="1" t="s">
        <v>26</v>
      </c>
    </row>
    <row r="7" s="1" customFormat="1" ht="43" customHeight="1" spans="1:13">
      <c r="A7" s="33"/>
      <c r="B7" s="33"/>
      <c r="C7" s="34"/>
      <c r="D7" s="14" t="s">
        <v>27</v>
      </c>
      <c r="E7" s="14" t="s">
        <v>28</v>
      </c>
      <c r="F7" s="14" t="s">
        <v>29</v>
      </c>
      <c r="G7" s="29">
        <v>229.140351</v>
      </c>
      <c r="H7" s="29">
        <v>227.0731061</v>
      </c>
      <c r="I7" s="36"/>
      <c r="J7" s="35">
        <f>G7-H7</f>
        <v>2.06724490000002</v>
      </c>
      <c r="K7" s="37"/>
      <c r="L7" s="31">
        <f>J7/C4</f>
        <v>0.000786064089999787</v>
      </c>
      <c r="M7" s="38"/>
    </row>
    <row r="8" customFormat="1" ht="44" customHeight="1" spans="1:13">
      <c r="A8" s="33"/>
      <c r="B8" s="33"/>
      <c r="C8" s="34"/>
      <c r="D8" s="14" t="s">
        <v>30</v>
      </c>
      <c r="E8" s="14" t="s">
        <v>31</v>
      </c>
      <c r="F8" s="14" t="s">
        <v>32</v>
      </c>
      <c r="G8" s="39">
        <v>0</v>
      </c>
      <c r="H8" s="39">
        <v>1.032</v>
      </c>
      <c r="I8" s="39">
        <f>H8</f>
        <v>1.032</v>
      </c>
      <c r="J8" s="39"/>
      <c r="K8" s="40"/>
      <c r="L8" s="31">
        <f>I8/C4</f>
        <v>0.000392415112926278</v>
      </c>
      <c r="M8" s="38" t="s">
        <v>33</v>
      </c>
    </row>
    <row r="9" customFormat="1" ht="43" customHeight="1" spans="1:13">
      <c r="A9" s="33"/>
      <c r="B9" s="33"/>
      <c r="C9" s="34"/>
      <c r="D9" s="14" t="s">
        <v>34</v>
      </c>
      <c r="E9" s="14" t="s">
        <v>35</v>
      </c>
      <c r="F9" s="14" t="s">
        <v>36</v>
      </c>
      <c r="G9" s="39">
        <v>2.56</v>
      </c>
      <c r="H9" s="39">
        <v>0</v>
      </c>
      <c r="I9" s="39"/>
      <c r="J9" s="39">
        <v>2.56</v>
      </c>
      <c r="K9" s="41"/>
      <c r="L9" s="31">
        <v>0.0009</v>
      </c>
      <c r="M9" s="42" t="s">
        <v>37</v>
      </c>
    </row>
    <row r="10" customFormat="1" ht="43" customHeight="1" spans="1:13">
      <c r="A10" s="33"/>
      <c r="B10" s="33"/>
      <c r="C10" s="34"/>
      <c r="D10" s="43" t="s">
        <v>38</v>
      </c>
      <c r="E10" s="43" t="s">
        <v>39</v>
      </c>
      <c r="F10" s="43" t="s">
        <v>36</v>
      </c>
      <c r="G10" s="44">
        <v>3.3</v>
      </c>
      <c r="H10" s="44">
        <v>3.3</v>
      </c>
      <c r="I10" s="39"/>
      <c r="J10" s="39"/>
      <c r="K10" s="41"/>
      <c r="L10" s="41"/>
      <c r="M10" s="42"/>
    </row>
    <row r="11" customFormat="1" ht="49" customHeight="1" spans="1:13">
      <c r="A11" s="33"/>
      <c r="B11" s="33"/>
      <c r="C11" s="34"/>
      <c r="D11" s="43" t="s">
        <v>40</v>
      </c>
      <c r="E11" s="43" t="s">
        <v>39</v>
      </c>
      <c r="F11" s="43" t="s">
        <v>41</v>
      </c>
      <c r="G11" s="44">
        <v>6.86</v>
      </c>
      <c r="H11" s="44">
        <v>6.86</v>
      </c>
      <c r="I11" s="39"/>
      <c r="J11" s="39"/>
      <c r="K11" s="41"/>
      <c r="L11" s="41"/>
      <c r="M11" s="42"/>
    </row>
    <row r="12" customFormat="1" ht="69" customHeight="1" spans="1:13">
      <c r="A12" s="45"/>
      <c r="B12" s="45"/>
      <c r="C12" s="46"/>
      <c r="D12" s="43" t="s">
        <v>42</v>
      </c>
      <c r="E12" s="43" t="s">
        <v>43</v>
      </c>
      <c r="F12" s="43" t="s">
        <v>44</v>
      </c>
      <c r="G12" s="44">
        <v>14.87</v>
      </c>
      <c r="H12" s="44">
        <v>14.87</v>
      </c>
      <c r="I12" s="39"/>
      <c r="J12" s="39"/>
      <c r="K12" s="41"/>
      <c r="L12" s="41"/>
      <c r="M12" s="42"/>
    </row>
    <row r="13" customFormat="1" ht="41" customHeight="1" spans="1:13">
      <c r="A13" s="47"/>
      <c r="B13" s="47"/>
      <c r="C13" s="47"/>
      <c r="D13" s="14"/>
      <c r="E13" s="14"/>
      <c r="F13" s="14"/>
      <c r="G13" s="48">
        <f>SUM(G4:G12)</f>
        <v>333.427763</v>
      </c>
      <c r="H13" s="48">
        <f>SUM(H4:H12)</f>
        <v>344.65935071</v>
      </c>
      <c r="I13" s="48">
        <f>SUM(I4:I12)</f>
        <v>15.85883261</v>
      </c>
      <c r="J13" s="48">
        <f>SUM(J4:J12)</f>
        <v>4.62724490000002</v>
      </c>
      <c r="K13" s="31">
        <v>0.006</v>
      </c>
      <c r="L13" s="31">
        <v>0.0017</v>
      </c>
    </row>
    <row r="14" ht="41" customHeight="1" spans="1:13">
      <c r="A14" s="16" t="s">
        <v>45</v>
      </c>
      <c r="B14" s="16"/>
      <c r="C14" s="16"/>
      <c r="D14" s="14"/>
      <c r="E14" s="14"/>
      <c r="F14" s="14"/>
      <c r="G14" s="16"/>
      <c r="H14" s="16"/>
      <c r="I14" s="16"/>
      <c r="J14" s="16"/>
      <c r="K14" s="16"/>
      <c r="L14" s="16"/>
    </row>
  </sheetData>
  <mergeCells count="17">
    <mergeCell ref="A1:L1"/>
    <mergeCell ref="G2:H2"/>
    <mergeCell ref="I2:J2"/>
    <mergeCell ref="K2:L2"/>
    <mergeCell ref="A14:L14"/>
    <mergeCell ref="A2:A3"/>
    <mergeCell ref="A4:A12"/>
    <mergeCell ref="B2:B3"/>
    <mergeCell ref="B4:B12"/>
    <mergeCell ref="C2:C3"/>
    <mergeCell ref="C4:C12"/>
    <mergeCell ref="D2:D3"/>
    <mergeCell ref="E2:E3"/>
    <mergeCell ref="F2:F3"/>
    <mergeCell ref="M4:M5"/>
    <mergeCell ref="M6:M7"/>
    <mergeCell ref="M9:M12"/>
  </mergeCell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1" sqref="A1:L1"/>
    </sheetView>
  </sheetViews>
  <sheetFormatPr defaultColWidth="9" defaultRowHeight="13.5" outlineLevelRow="7"/>
  <cols>
    <col min="1" max="1" width="21" style="1" customWidth="1"/>
    <col min="2" max="2" width="16.75" style="1" customWidth="1"/>
    <col min="3" max="3" width="14.3833333333333" style="1" customWidth="1"/>
    <col min="4" max="4" width="20.125" style="2" customWidth="1"/>
    <col min="5" max="5" width="16.125" style="2" customWidth="1"/>
    <col min="6" max="6" width="35.125" style="2" customWidth="1"/>
    <col min="7" max="12" width="11.1083333333333" style="1" customWidth="1"/>
    <col min="13" max="16384" width="9" style="1"/>
  </cols>
  <sheetData>
    <row r="1" s="1" customFormat="1" ht="59.25" customHeight="1" spans="1:12">
      <c r="A1" s="3" t="s">
        <v>0</v>
      </c>
      <c r="B1" s="3"/>
      <c r="C1" s="3"/>
      <c r="D1" s="4"/>
      <c r="E1" s="4"/>
      <c r="F1" s="4"/>
      <c r="G1" s="3"/>
      <c r="H1" s="3"/>
      <c r="I1" s="3"/>
      <c r="J1" s="3"/>
      <c r="K1" s="3"/>
      <c r="L1" s="3"/>
    </row>
    <row r="2" s="1" customFormat="1" ht="39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5"/>
      <c r="I2" s="6" t="s">
        <v>8</v>
      </c>
      <c r="J2" s="6"/>
      <c r="K2" s="6" t="s">
        <v>9</v>
      </c>
      <c r="L2" s="6"/>
    </row>
    <row r="3" s="1" customFormat="1" ht="39" customHeight="1" spans="1:12">
      <c r="A3" s="5"/>
      <c r="B3" s="5"/>
      <c r="C3" s="6"/>
      <c r="D3" s="7"/>
      <c r="E3" s="7"/>
      <c r="F3" s="6"/>
      <c r="G3" s="6" t="s">
        <v>10</v>
      </c>
      <c r="H3" s="6" t="s">
        <v>11</v>
      </c>
      <c r="I3" s="6" t="s">
        <v>12</v>
      </c>
      <c r="J3" s="6" t="s">
        <v>13</v>
      </c>
      <c r="K3" s="6" t="s">
        <v>12</v>
      </c>
      <c r="L3" s="5" t="s">
        <v>13</v>
      </c>
    </row>
    <row r="4" customFormat="1" ht="105" customHeight="1" spans="1:12">
      <c r="A4" s="8" t="s">
        <v>14</v>
      </c>
      <c r="B4" s="8" t="s">
        <v>15</v>
      </c>
      <c r="C4" s="9">
        <v>2629.868132</v>
      </c>
      <c r="D4" s="8" t="s">
        <v>46</v>
      </c>
      <c r="E4" s="8" t="s">
        <v>47</v>
      </c>
      <c r="F4" s="8" t="s">
        <v>48</v>
      </c>
      <c r="G4" s="10">
        <v>0</v>
      </c>
      <c r="H4" s="10">
        <v>1.032</v>
      </c>
      <c r="I4" s="10">
        <f>H4</f>
        <v>1.032</v>
      </c>
      <c r="J4" s="10"/>
      <c r="K4" s="11">
        <f>I4/C4</f>
        <v>0.000392415112926278</v>
      </c>
      <c r="L4" s="12"/>
    </row>
    <row r="5" customFormat="1" ht="135" customHeight="1" spans="1:12">
      <c r="A5" s="8"/>
      <c r="B5" s="8"/>
      <c r="C5" s="9"/>
      <c r="D5" s="8" t="s">
        <v>49</v>
      </c>
      <c r="E5" s="8" t="s">
        <v>50</v>
      </c>
      <c r="F5" s="8" t="s">
        <v>51</v>
      </c>
      <c r="G5" s="10">
        <v>2.56</v>
      </c>
      <c r="H5" s="10">
        <v>0</v>
      </c>
      <c r="I5" s="10"/>
      <c r="J5" s="10">
        <v>2.56</v>
      </c>
      <c r="K5" s="13"/>
      <c r="L5" s="11">
        <f>J5/C4</f>
        <v>0.000973432838266736</v>
      </c>
    </row>
    <row r="6" customFormat="1" ht="41" customHeight="1" spans="1:12">
      <c r="A6" s="8"/>
      <c r="B6" s="8"/>
      <c r="C6" s="9"/>
      <c r="D6" s="14" t="s">
        <v>52</v>
      </c>
      <c r="E6" s="14"/>
      <c r="F6" s="14"/>
      <c r="G6" s="10"/>
      <c r="H6" s="10"/>
      <c r="I6" s="10">
        <f>SUM(I4:I5)</f>
        <v>1.032</v>
      </c>
      <c r="J6" s="10">
        <f>SUM(J4:J5)</f>
        <v>2.56</v>
      </c>
      <c r="K6" s="11"/>
      <c r="L6" s="11"/>
    </row>
    <row r="7" s="1" customFormat="1" ht="41" customHeight="1" spans="1:12">
      <c r="A7" s="8"/>
      <c r="B7" s="8"/>
      <c r="C7" s="9"/>
      <c r="D7" s="6" t="s">
        <v>53</v>
      </c>
      <c r="E7" s="6"/>
      <c r="F7" s="6"/>
      <c r="G7" s="10"/>
      <c r="H7" s="10"/>
      <c r="I7" s="10"/>
      <c r="J7" s="10">
        <f>J6-I6</f>
        <v>1.528</v>
      </c>
      <c r="K7" s="15"/>
      <c r="L7" s="15">
        <f>J7/C4</f>
        <v>0.000581017725340458</v>
      </c>
    </row>
    <row r="8" s="1" customFormat="1" ht="41" customHeight="1" spans="1:12">
      <c r="A8" s="16" t="s">
        <v>45</v>
      </c>
      <c r="B8" s="16"/>
      <c r="C8" s="16"/>
      <c r="D8" s="14"/>
      <c r="E8" s="14"/>
      <c r="F8" s="14"/>
      <c r="G8" s="16"/>
      <c r="H8" s="16"/>
      <c r="I8" s="16"/>
      <c r="J8" s="16"/>
      <c r="K8" s="16"/>
      <c r="L8" s="16"/>
    </row>
  </sheetData>
  <mergeCells count="16">
    <mergeCell ref="A1:L1"/>
    <mergeCell ref="G2:H2"/>
    <mergeCell ref="I2:J2"/>
    <mergeCell ref="K2:L2"/>
    <mergeCell ref="D6:F6"/>
    <mergeCell ref="D7:F7"/>
    <mergeCell ref="A8:L8"/>
    <mergeCell ref="A2:A3"/>
    <mergeCell ref="A4:A7"/>
    <mergeCell ref="B2:B3"/>
    <mergeCell ref="B4:B7"/>
    <mergeCell ref="C2:C3"/>
    <mergeCell ref="C4:C7"/>
    <mergeCell ref="D2:D3"/>
    <mergeCell ref="E2:E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武桥项目公示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初恋借了烟</cp:lastModifiedBy>
  <dcterms:created xsi:type="dcterms:W3CDTF">2020-12-21T06:35:00Z</dcterms:created>
  <dcterms:modified xsi:type="dcterms:W3CDTF">2026-03-20T06:04:34Z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B89170BA2C5A4DF69AB01A27025F8A9A_13</vt:lpwstr>
  </property>
  <property fmtid="{D5CDD505-2E9C-101B-9397-08002B2CF9AE}" pid="4" name="CalculationRule">
    <vt:i4>0</vt:i4>
  </property>
</Properties>
</file>