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东刘集项目 (26.3.20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<sst xmlns="http://schemas.openxmlformats.org/spreadsheetml/2006/main" count="52" uniqueCount="37">
  <si>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五河县2025年东刘集镇高标准农田建设项目施工调整变更统计表</t>
  </si>
  <si>
    <t>序号</t>
  </si>
  <si>
    <t>项目名称</t>
  </si>
  <si>
    <t>中标单位</t>
  </si>
  <si>
    <t>中标价
（万元）</t>
  </si>
  <si>
    <t>工程名称（编号）拟调整变更内容</t>
  </si>
  <si>
    <t>拟调整变更项目位置</t>
  </si>
  <si>
    <t>拟调整变更原因</t>
  </si>
  <si>
    <t>调整变更项目
投资估算（万元）</t>
  </si>
  <si>
    <t>调整变更后
总投资（万元）</t>
  </si>
  <si>
    <t>调整变更
投资占比（%）</t>
  </si>
  <si>
    <t>变更前</t>
  </si>
  <si>
    <t>变更后</t>
  </si>
  <si>
    <t>增加</t>
  </si>
  <si>
    <t>减少</t>
  </si>
  <si>
    <t>五河县2025年高标准农田建设项目 (五河县2025年东刘集镇高标准农田建设项目)施工</t>
  </si>
  <si>
    <t>阜阳众嘉工程建设有限公司</t>
  </si>
  <si>
    <r>
      <rPr>
        <sz val="11"/>
        <rFont val="宋体"/>
        <charset val="134"/>
        <scheme val="minor"/>
      </rPr>
      <t>编号为HQ01中沟护砌长度缩短110m、断面缩短，护砌面积减少约2500m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。</t>
    </r>
  </si>
  <si>
    <t>沱河新农村白夏路边沟</t>
  </si>
  <si>
    <r>
      <rPr>
        <sz val="11"/>
        <rFont val="宋体"/>
        <charset val="134"/>
        <scheme val="minor"/>
      </rPr>
      <t>白夏路边沟110米沟段被盖房占用无法实施护砌工程；原沟口宽为13.5m，现实测沟口为6-8.5m，护坡长变短、部分沟底底板变窄。结余护砌面积约2500m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，为完善项目区建设内容，结合现场实际情况及干群意愿，经现场勘查，建议部分护砌就近调整到白夏路北侧沟实施。</t>
    </r>
  </si>
  <si>
    <t>编号为03DC2×8米2跨8m渡槽、02DCWX老渡槽维修加固</t>
  </si>
  <si>
    <t>沱河村庄蒋组干渠西侧</t>
  </si>
  <si>
    <t>2座渡槽位置已被怀洪新河灌区田间工程已实施，经现场踏勘项目区内无合适地点实施，取消该建设内容。</t>
  </si>
  <si>
    <t>/</t>
  </si>
  <si>
    <t>编号为01＃QQ0.8渠桥1座、42＃Φ1m过路涵闸1座（GQZ1，1座）</t>
  </si>
  <si>
    <t>沱河村庄蒋组干渠西侧、张庄村张小庄组庄南XG97沟上</t>
  </si>
  <si>
    <t>2座涵桥位置已被怀洪新河灌区田间工程已实施，为优化施工设计，通过现场勘查和干群意愿，将01＃桥调整到大魏庄南U型渠上施工、42＃桥闸调整到张小庄南部排水沟上实施，便于老百姓生产交通出行。</t>
  </si>
  <si>
    <t>编号为09＃3m跨板桥（GQ3，1座）</t>
  </si>
  <si>
    <t>沱河村庄蒋组白夏路南侧</t>
  </si>
  <si>
    <t>桥边村民房屋占用桥位置无法实施，为完善项目区建设内容，优化施工设计，便于生产出行，通过现场勘查和干群意愿，建议将09＃桥调整到魏庄涵大沟上渡槽北边土路上实施。</t>
  </si>
  <si>
    <t>编号为23＃Φ1m过路涵（GQ1,涵长6m，1座）</t>
  </si>
  <si>
    <t>张庄村张小庄组庄南XG105小沟上</t>
  </si>
  <si>
    <t>该桥位于村民田地中心位置，没有生产路，为优化施工设计，便于生产出行，通过现场勘查和干群意愿，建议调整到L26/3.5m水泥路上实施。</t>
  </si>
  <si>
    <t>编号为L25/4.5m砼道路上建Φ1m过路涵（GQ1,涵长6m，5座）</t>
  </si>
  <si>
    <t>张庄村朱龙沟南侧L25/4.5m砼道路上</t>
  </si>
  <si>
    <t>该路原有5座过路涵桥破损严重，修建水泥路后将无法通行和排水，建议在不增加工程投资情况下从清单上Φ1m过路涵调配5座修建，满足农业交通生产和排水需求。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</si>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</sst>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  <numFmt numFmtId="178" formatCode="0.0000%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G2" sqref="G2:G3"/>
    </sheetView>
  </sheetViews>
  <sheetFormatPr defaultColWidth="9" defaultRowHeight="13.5"/>
  <cols>
    <col min="1" max="1" width="6" style="1" customWidth="1"/>
    <col min="2" max="2" width="16.625" customWidth="1"/>
    <col min="3" max="3" width="10.875" customWidth="1"/>
    <col min="4" max="4" width="12.875" customWidth="1"/>
    <col min="5" max="5" width="19.75" customWidth="1"/>
    <col min="6" max="6" width="16" style="2" customWidth="1"/>
    <col min="7" max="7" width="45" customWidth="1"/>
    <col min="8" max="8" width="11.6" customWidth="1"/>
    <col min="9" max="9" width="11.425" customWidth="1"/>
    <col min="10" max="10" width="8.74166666666667" customWidth="1"/>
    <col min="11" max="11" width="12.875" customWidth="1"/>
    <col min="12" max="12" width="6.78333333333333" customWidth="1"/>
    <col min="13" max="13" width="8.75" customWidth="1"/>
    <col min="14" max="14" width="9" customWidth="1"/>
  </cols>
  <sheetData>
    <row r="1" ht="5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39" customHeight="1" spans="1:13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6" t="s">
        <v>7</v>
      </c>
      <c r="H2" s="9" t="s">
        <v>8</v>
      </c>
      <c r="I2" s="10"/>
      <c r="J2" s="11" t="s">
        <v>9</v>
      </c>
      <c r="K2" s="12"/>
      <c r="L2" s="11" t="s">
        <v>10</v>
      </c>
      <c r="M2" s="12"/>
    </row>
    <row r="3" ht="39" customHeight="1" spans="1:13">
      <c r="A3" s="5"/>
      <c r="B3" s="13"/>
      <c r="C3" s="13"/>
      <c r="D3" s="14"/>
      <c r="E3" s="15"/>
      <c r="F3" s="15"/>
      <c r="G3" s="13"/>
      <c r="H3" s="9" t="s">
        <v>11</v>
      </c>
      <c r="I3" s="9" t="s">
        <v>12</v>
      </c>
      <c r="J3" s="7" t="s">
        <v>13</v>
      </c>
      <c r="K3" s="7" t="s">
        <v>14</v>
      </c>
      <c r="L3" s="7" t="s">
        <v>13</v>
      </c>
      <c r="M3" s="6" t="s">
        <v>14</v>
      </c>
    </row>
    <row r="4" customFormat="1" ht="78" customHeight="1" spans="1:13">
      <c r="A4" s="5">
        <v>1</v>
      </c>
      <c r="B4" s="16" t="s">
        <v>15</v>
      </c>
      <c r="C4" s="16" t="s">
        <v>16</v>
      </c>
      <c r="D4" s="17">
        <v>2945.002077</v>
      </c>
      <c r="E4" s="18" t="s">
        <v>17</v>
      </c>
      <c r="F4" s="18" t="s">
        <v>18</v>
      </c>
      <c r="G4" s="18" t="s">
        <v>19</v>
      </c>
      <c r="H4" s="19">
        <v>80.79</v>
      </c>
      <c r="I4" s="19">
        <v>60.1</v>
      </c>
      <c r="J4" s="19"/>
      <c r="K4" s="19">
        <f>H4-I4</f>
        <v>20.69</v>
      </c>
      <c r="L4" s="19"/>
      <c r="M4" s="20">
        <f>K4/D4</f>
        <v>0.00702546193823958</v>
      </c>
    </row>
    <row r="5" customFormat="1" ht="52" customHeight="1" spans="1:13">
      <c r="A5" s="5">
        <v>2</v>
      </c>
      <c r="B5" s="21"/>
      <c r="C5" s="21"/>
      <c r="D5" s="22"/>
      <c r="E5" s="23" t="s">
        <v>20</v>
      </c>
      <c r="F5" s="18" t="s">
        <v>21</v>
      </c>
      <c r="G5" s="18" t="s">
        <v>22</v>
      </c>
      <c r="H5" s="19">
        <f>(33869.14+4104.22)/10000</f>
        <v>3.797336</v>
      </c>
      <c r="I5" s="19">
        <v>0</v>
      </c>
      <c r="J5" s="19" t="s">
        <v>23</v>
      </c>
      <c r="K5" s="19">
        <f>(33869.14+4104.22)/10000</f>
        <v>3.797336</v>
      </c>
      <c r="L5" s="19" t="s">
        <v>23</v>
      </c>
      <c r="M5" s="20">
        <f>K5/D4</f>
        <v>0.00128941708722605</v>
      </c>
    </row>
    <row r="6" customFormat="1" ht="61" customHeight="1" spans="1:13">
      <c r="A6" s="5">
        <v>3</v>
      </c>
      <c r="B6" s="21"/>
      <c r="C6" s="21"/>
      <c r="D6" s="22"/>
      <c r="E6" s="18" t="s">
        <v>24</v>
      </c>
      <c r="F6" s="18" t="s">
        <v>25</v>
      </c>
      <c r="G6" s="18" t="s">
        <v>26</v>
      </c>
      <c r="H6" s="19">
        <f>(10677.9475+16894.14)/10000</f>
        <v>2.75720875</v>
      </c>
      <c r="I6" s="19">
        <f>(10677.9475+16894.14)/10000</f>
        <v>2.75720875</v>
      </c>
      <c r="J6" s="19" t="s">
        <v>23</v>
      </c>
      <c r="K6" s="19" t="s">
        <v>23</v>
      </c>
      <c r="L6" s="19" t="s">
        <v>23</v>
      </c>
      <c r="M6" s="19"/>
    </row>
    <row r="7" customFormat="1" ht="52" customHeight="1" spans="1:13">
      <c r="A7" s="5">
        <v>4</v>
      </c>
      <c r="B7" s="21"/>
      <c r="C7" s="21"/>
      <c r="D7" s="22"/>
      <c r="E7" s="18" t="s">
        <v>27</v>
      </c>
      <c r="F7" s="18" t="s">
        <v>28</v>
      </c>
      <c r="G7" s="18" t="s">
        <v>29</v>
      </c>
      <c r="H7" s="24">
        <f>56122/10000</f>
        <v>5.6122</v>
      </c>
      <c r="I7" s="24">
        <f>56122/10000</f>
        <v>5.6122</v>
      </c>
      <c r="J7" s="19" t="s">
        <v>23</v>
      </c>
      <c r="K7" s="19" t="s">
        <v>23</v>
      </c>
      <c r="L7" s="19" t="s">
        <v>23</v>
      </c>
      <c r="M7" s="19"/>
    </row>
    <row r="8" customFormat="1" ht="51" customHeight="1" spans="1:13">
      <c r="A8" s="5">
        <v>5</v>
      </c>
      <c r="B8" s="21"/>
      <c r="C8" s="21"/>
      <c r="D8" s="22"/>
      <c r="E8" s="18" t="s">
        <v>30</v>
      </c>
      <c r="F8" s="18" t="s">
        <v>31</v>
      </c>
      <c r="G8" s="18" t="s">
        <v>32</v>
      </c>
      <c r="H8" s="24">
        <f>11765.66/10000</f>
        <v>1.176566</v>
      </c>
      <c r="I8" s="24">
        <f>11765.66/10000</f>
        <v>1.176566</v>
      </c>
      <c r="J8" s="19" t="s">
        <v>23</v>
      </c>
      <c r="K8" s="19" t="s">
        <v>23</v>
      </c>
      <c r="L8" s="19" t="s">
        <v>23</v>
      </c>
      <c r="M8" s="19"/>
    </row>
    <row r="9" customFormat="1" ht="63" customHeight="1" spans="1:13">
      <c r="A9" s="5">
        <v>6</v>
      </c>
      <c r="B9" s="21"/>
      <c r="C9" s="21"/>
      <c r="D9" s="22"/>
      <c r="E9" s="18" t="s">
        <v>33</v>
      </c>
      <c r="F9" s="18" t="s">
        <v>34</v>
      </c>
      <c r="G9" s="18" t="s">
        <v>35</v>
      </c>
      <c r="H9" s="24">
        <f>11765.66*5/10000</f>
        <v>5.88283</v>
      </c>
      <c r="I9" s="24">
        <f>11765.66*5/10000</f>
        <v>5.88283</v>
      </c>
      <c r="J9" s="19" t="s">
        <v>23</v>
      </c>
      <c r="K9" s="19" t="s">
        <v>23</v>
      </c>
      <c r="L9" s="19" t="s">
        <v>23</v>
      </c>
      <c r="M9" s="19"/>
    </row>
    <row r="10" customFormat="1" ht="62" customHeight="1" spans="1:13">
      <c r="A10" s="5">
        <v>7</v>
      </c>
      <c r="B10" s="25"/>
      <c r="C10" s="25"/>
      <c r="D10" s="26"/>
      <c r="E10" s="27" t="s">
        <v>36</v>
      </c>
      <c r="F10" s="28"/>
      <c r="G10" s="29"/>
      <c r="H10" s="19"/>
      <c r="I10" s="19"/>
      <c r="J10" s="19"/>
      <c r="K10" s="19">
        <f>K4+K5</f>
        <v>24.487336</v>
      </c>
      <c r="L10" s="19"/>
      <c r="M10" s="20">
        <f>K10/D4</f>
        <v>0.00831487902546562</v>
      </c>
    </row>
    <row r="11" ht="41" customHeight="1" spans="1:13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</sheetData>
  <mergeCells count="16">
    <mergeCell ref="A1:L1"/>
    <mergeCell ref="H2:I2"/>
    <mergeCell ref="J2:K2"/>
    <mergeCell ref="L2:M2"/>
    <mergeCell ref="E10:G10"/>
    <mergeCell ref="B11:M11"/>
    <mergeCell ref="A2:A3"/>
    <mergeCell ref="B2:B3"/>
    <mergeCell ref="B4:B10"/>
    <mergeCell ref="C2:C3"/>
    <mergeCell ref="C4:C10"/>
    <mergeCell ref="D2:D3"/>
    <mergeCell ref="D4:D10"/>
    <mergeCell ref="E2:E3"/>
    <mergeCell ref="F2:F3"/>
    <mergeCell ref="G2:G3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东刘集项目 (26.3.20)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初恋借了烟</cp:lastModifiedBy>
  <dcterms:created xsi:type="dcterms:W3CDTF">2020-12-21T06:35:00Z</dcterms:created>
  <dcterms:modified xsi:type="dcterms:W3CDTF">2026-03-20T06:02:40Z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7EA772EE2F2840219D1462C871D7D420_13</vt:lpwstr>
  </property>
  <property fmtid="{D5CDD505-2E9C-101B-9397-08002B2CF9AE}" pid="4" name="CalculationRule">
    <vt:i4>0</vt:i4>
  </property>
</Properties>
</file>