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<sst xmlns="http://schemas.openxmlformats.org/spreadsheetml/2006/main" count="47" uniqueCount="32">
  <si>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五河县2025年中央财政支持农业生产社会化服务项目（小麦耕整播施压五位一体精量播种）完成情况汇总表</t>
  </si>
  <si>
    <t>汇总单位：五河县供销合作社联合社</t>
  </si>
  <si>
    <t>日期：2026年4月22日</t>
  </si>
  <si>
    <t>序号</t>
  </si>
  <si>
    <t>乡镇</t>
  </si>
  <si>
    <t>服务村
名称</t>
  </si>
  <si>
    <t>服务组织名称</t>
  </si>
  <si>
    <t>拟补助对象及补助标准</t>
  </si>
  <si>
    <t>拟补助总面积及金额</t>
  </si>
  <si>
    <t>服务组织</t>
  </si>
  <si>
    <t>规模经营主体</t>
  </si>
  <si>
    <t>小农户</t>
  </si>
  <si>
    <t>拟补助
面积（亩）</t>
  </si>
  <si>
    <t>补助标准
（元/亩）</t>
  </si>
  <si>
    <t>拟补助资金（元）</t>
  </si>
  <si>
    <t>个数（个）</t>
  </si>
  <si>
    <t>户数（个）</t>
  </si>
  <si>
    <t>拟补助
面积
（亩）</t>
  </si>
  <si>
    <t>拟补助
总面积（亩）</t>
  </si>
  <si>
    <t>东刘集镇</t>
  </si>
  <si>
    <t>小李村</t>
  </si>
  <si>
    <t>五河县丁湖供销社有限公司</t>
  </si>
  <si>
    <t>乔集村</t>
  </si>
  <si>
    <t>蔡圩村</t>
  </si>
  <si>
    <t>武圩村</t>
  </si>
  <si>
    <t>楼张村</t>
  </si>
  <si>
    <t>前梁村</t>
  </si>
  <si>
    <t>周庄村</t>
  </si>
  <si>
    <t>小吴村</t>
  </si>
  <si>
    <t>卢圩村</t>
  </si>
  <si>
    <t>李庄村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</si>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</sst>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rgb="FF333333"/>
      <name val="方正小标宋简体"/>
      <charset val="134"/>
    </font>
    <font>
      <b/>
      <sz val="10"/>
      <color rgb="FF333333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8"/>
  <sheetViews>
    <sheetView tabSelected="1" workbookViewId="0">
      <selection activeCell="G15" sqref="G15"/>
    </sheetView>
  </sheetViews>
  <sheetFormatPr defaultColWidth="9" defaultRowHeight="12"/>
  <cols>
    <col min="1" max="1" width="4" style="1" customWidth="1"/>
    <col min="2" max="2" width="4.75" style="1" customWidth="1"/>
    <col min="3" max="3" width="6.25" style="1" customWidth="1"/>
    <col min="4" max="4" width="23.225" style="1" customWidth="1"/>
    <col min="5" max="5" width="7.375" style="1" customWidth="1"/>
    <col min="6" max="6" width="8.875" style="1" customWidth="1"/>
    <col min="7" max="7" width="9.625" style="3" customWidth="1"/>
    <col min="8" max="8" width="5.875" style="1" customWidth="1"/>
    <col min="9" max="9" width="7.375" style="1" customWidth="1"/>
    <col min="10" max="10" width="9.125" style="1" customWidth="1"/>
    <col min="11" max="11" width="9.625" style="3" customWidth="1"/>
    <col min="12" max="12" width="6.5" style="1" customWidth="1"/>
    <col min="13" max="13" width="8.375" style="1" customWidth="1"/>
    <col min="14" max="14" width="8.75" style="1" customWidth="1"/>
    <col min="15" max="15" width="9.75" style="3" customWidth="1"/>
    <col min="16" max="16" width="7.625" style="1" customWidth="1"/>
    <col min="17" max="17" width="10.7833333333333" style="3" customWidth="1"/>
    <col min="18" max="24" width="9" style="1"/>
    <col min="25" max="25" width="9.25" style="1"/>
    <col min="26" max="16373" width="9" style="1"/>
    <col min="16374" max="16384" width="9" style="4"/>
  </cols>
  <sheetData>
    <row r="1" s="1" customFormat="1" ht="36" customHeight="1" spans="1:26 16374:16378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6"/>
      <c r="L1" s="5"/>
      <c r="M1" s="5"/>
      <c r="N1" s="5"/>
      <c r="O1" s="6"/>
      <c r="P1" s="5"/>
      <c r="Q1" s="6"/>
      <c r="XET1" s="4"/>
      <c r="XEU1" s="4"/>
      <c r="XEV1" s="4"/>
      <c r="XEW1" s="4"/>
      <c r="XEX1" s="4"/>
    </row>
    <row r="2" s="1" customFormat="1" ht="27" customHeight="1" spans="1:26 16374:16378">
      <c r="A2" s="7" t="s">
        <v>1</v>
      </c>
      <c r="B2" s="7"/>
      <c r="C2" s="7"/>
      <c r="D2" s="7"/>
      <c r="E2" s="7"/>
      <c r="F2" s="7"/>
      <c r="G2" s="8"/>
      <c r="H2" s="7"/>
      <c r="I2" s="7"/>
      <c r="J2" s="9"/>
      <c r="K2" s="10"/>
      <c r="L2" s="11"/>
      <c r="M2" s="11"/>
      <c r="N2" s="11"/>
      <c r="O2" s="12"/>
      <c r="P2" s="13" t="s">
        <v>2</v>
      </c>
      <c r="Q2" s="14"/>
      <c r="XET2" s="4"/>
      <c r="XEU2" s="4"/>
      <c r="XEV2" s="4"/>
      <c r="XEW2" s="4"/>
      <c r="XEX2" s="4"/>
    </row>
    <row r="3" s="1" customFormat="1" ht="20" customHeight="1" spans="1:26 16374:16378">
      <c r="A3" s="15" t="s">
        <v>3</v>
      </c>
      <c r="B3" s="15" t="s">
        <v>4</v>
      </c>
      <c r="C3" s="16" t="s">
        <v>5</v>
      </c>
      <c r="D3" s="17" t="s">
        <v>6</v>
      </c>
      <c r="E3" s="18" t="s">
        <v>7</v>
      </c>
      <c r="F3" s="18"/>
      <c r="G3" s="19"/>
      <c r="H3" s="18"/>
      <c r="I3" s="18"/>
      <c r="J3" s="18"/>
      <c r="K3" s="19"/>
      <c r="L3" s="18"/>
      <c r="M3" s="18"/>
      <c r="N3" s="18"/>
      <c r="O3" s="20"/>
      <c r="P3" s="21" t="s">
        <v>8</v>
      </c>
      <c r="Q3" s="22"/>
      <c r="XET3" s="4"/>
      <c r="XEU3" s="4"/>
      <c r="XEV3" s="4"/>
      <c r="XEW3" s="4"/>
      <c r="XEX3" s="4"/>
    </row>
    <row r="4" s="2" customFormat="1" ht="20" customHeight="1" spans="1:26 16374:16378">
      <c r="A4" s="23"/>
      <c r="B4" s="23"/>
      <c r="C4" s="24"/>
      <c r="D4" s="17"/>
      <c r="E4" s="25" t="s">
        <v>9</v>
      </c>
      <c r="F4" s="26"/>
      <c r="G4" s="27"/>
      <c r="H4" s="28" t="s">
        <v>10</v>
      </c>
      <c r="I4" s="28"/>
      <c r="J4" s="28"/>
      <c r="K4" s="29"/>
      <c r="L4" s="30" t="s">
        <v>11</v>
      </c>
      <c r="M4" s="30"/>
      <c r="N4" s="30"/>
      <c r="O4" s="31"/>
      <c r="P4" s="32"/>
      <c r="Q4" s="33"/>
    </row>
    <row r="5" s="2" customFormat="1" ht="51" customHeight="1" spans="1:26 16374:16378">
      <c r="A5" s="34"/>
      <c r="B5" s="34"/>
      <c r="C5" s="35"/>
      <c r="D5" s="17"/>
      <c r="E5" s="30" t="s">
        <v>12</v>
      </c>
      <c r="F5" s="36" t="s">
        <v>13</v>
      </c>
      <c r="G5" s="37" t="s">
        <v>14</v>
      </c>
      <c r="H5" s="38" t="s">
        <v>15</v>
      </c>
      <c r="I5" s="30" t="s">
        <v>12</v>
      </c>
      <c r="J5" s="36" t="s">
        <v>13</v>
      </c>
      <c r="K5" s="37" t="s">
        <v>14</v>
      </c>
      <c r="L5" s="17" t="s">
        <v>16</v>
      </c>
      <c r="M5" s="30" t="s">
        <v>17</v>
      </c>
      <c r="N5" s="36" t="s">
        <v>13</v>
      </c>
      <c r="O5" s="37" t="s">
        <v>14</v>
      </c>
      <c r="P5" s="30" t="s">
        <v>18</v>
      </c>
      <c r="Q5" s="37" t="s">
        <v>14</v>
      </c>
    </row>
    <row r="6" s="1" customFormat="1" ht="25" customHeight="1" spans="1:26 16374:16378">
      <c r="A6" s="39">
        <v>1</v>
      </c>
      <c r="B6" s="40" t="s">
        <v>19</v>
      </c>
      <c r="C6" s="39" t="s">
        <v>20</v>
      </c>
      <c r="D6" s="39" t="s">
        <v>21</v>
      </c>
      <c r="E6" s="39">
        <v>1323.97</v>
      </c>
      <c r="F6" s="41">
        <v>10.8</v>
      </c>
      <c r="G6" s="42">
        <f t="shared" ref="G6:G15" si="0">E6*10.8</f>
        <v>14298.876</v>
      </c>
      <c r="H6" s="43"/>
      <c r="I6" s="43"/>
      <c r="J6" s="43"/>
      <c r="K6" s="44"/>
      <c r="L6" s="45">
        <v>72</v>
      </c>
      <c r="M6" s="46">
        <v>1323.97</v>
      </c>
      <c r="N6" s="46">
        <v>16.2</v>
      </c>
      <c r="O6" s="44">
        <f t="shared" ref="O6:O13" si="1">M6*N6</f>
        <v>21448.314</v>
      </c>
      <c r="P6" s="46">
        <v>1323.97</v>
      </c>
      <c r="Q6" s="44">
        <f t="shared" ref="Q6:Q15" si="2">G6+K6+O6</f>
        <v>35747.19</v>
      </c>
      <c r="XET6" s="2"/>
      <c r="XEU6" s="2"/>
      <c r="XEV6" s="2"/>
      <c r="XEW6" s="2"/>
      <c r="XEX6" s="2"/>
    </row>
    <row r="7" s="1" customFormat="1" ht="25" customHeight="1" spans="1:26 16374:16378">
      <c r="A7" s="39">
        <v>2</v>
      </c>
      <c r="B7" s="47"/>
      <c r="C7" s="48" t="s">
        <v>22</v>
      </c>
      <c r="D7" s="48" t="s">
        <v>21</v>
      </c>
      <c r="E7" s="48">
        <v>5506.3</v>
      </c>
      <c r="F7" s="49">
        <v>10.8</v>
      </c>
      <c r="G7" s="50">
        <f t="shared" si="0"/>
        <v>59468.04</v>
      </c>
      <c r="H7" s="49">
        <v>8</v>
      </c>
      <c r="I7" s="49">
        <v>2835.74</v>
      </c>
      <c r="J7" s="49">
        <v>10.8</v>
      </c>
      <c r="K7" s="51">
        <f t="shared" ref="K7:K15" si="3">I7*J7</f>
        <v>30625.992</v>
      </c>
      <c r="L7" s="52">
        <v>182</v>
      </c>
      <c r="M7" s="53">
        <v>2670.56</v>
      </c>
      <c r="N7" s="53">
        <v>16.2</v>
      </c>
      <c r="O7" s="51">
        <f t="shared" si="1"/>
        <v>43263.072</v>
      </c>
      <c r="P7" s="54">
        <f t="shared" ref="P7:P15" si="4">I7+M7</f>
        <v>5506.3</v>
      </c>
      <c r="Q7" s="51">
        <f t="shared" si="2"/>
        <v>133357.104</v>
      </c>
      <c r="XET7" s="2"/>
      <c r="XEU7" s="2"/>
      <c r="XEV7" s="2"/>
      <c r="XEW7" s="2"/>
      <c r="XEX7" s="2"/>
    </row>
    <row r="8" s="1" customFormat="1" ht="25" customHeight="1" spans="1:26 16374:16378">
      <c r="A8" s="39">
        <v>3</v>
      </c>
      <c r="B8" s="47"/>
      <c r="C8" s="39" t="s">
        <v>23</v>
      </c>
      <c r="D8" s="39" t="s">
        <v>21</v>
      </c>
      <c r="E8" s="39">
        <v>2889.15</v>
      </c>
      <c r="F8" s="41">
        <v>10.8</v>
      </c>
      <c r="G8" s="42">
        <f t="shared" si="0"/>
        <v>31202.82</v>
      </c>
      <c r="H8" s="39">
        <v>1</v>
      </c>
      <c r="I8" s="39">
        <v>145</v>
      </c>
      <c r="J8" s="41">
        <v>10.8</v>
      </c>
      <c r="K8" s="44">
        <f t="shared" si="3"/>
        <v>1566</v>
      </c>
      <c r="L8" s="45">
        <v>176</v>
      </c>
      <c r="M8" s="55">
        <v>2744.15</v>
      </c>
      <c r="N8" s="46">
        <v>16.2</v>
      </c>
      <c r="O8" s="44">
        <f t="shared" si="1"/>
        <v>44455.23</v>
      </c>
      <c r="P8" s="56">
        <f t="shared" si="4"/>
        <v>2889.15</v>
      </c>
      <c r="Q8" s="44">
        <f t="shared" si="2"/>
        <v>77224.05</v>
      </c>
      <c r="XET8" s="2"/>
      <c r="XEU8" s="2"/>
      <c r="XEV8" s="2"/>
      <c r="XEW8" s="2"/>
      <c r="XEX8" s="2"/>
    </row>
    <row r="9" s="1" customFormat="1" ht="25" customHeight="1" spans="1:26 16374:16378">
      <c r="A9" s="39">
        <v>4</v>
      </c>
      <c r="B9" s="47"/>
      <c r="C9" s="39" t="s">
        <v>24</v>
      </c>
      <c r="D9" s="39" t="s">
        <v>21</v>
      </c>
      <c r="E9" s="39">
        <v>330</v>
      </c>
      <c r="F9" s="41">
        <v>10.8</v>
      </c>
      <c r="G9" s="42">
        <f t="shared" si="0"/>
        <v>3564</v>
      </c>
      <c r="H9" s="39">
        <v>1</v>
      </c>
      <c r="I9" s="41">
        <v>330</v>
      </c>
      <c r="J9" s="41">
        <v>10.8</v>
      </c>
      <c r="K9" s="44">
        <f t="shared" si="3"/>
        <v>3564</v>
      </c>
      <c r="L9" s="45"/>
      <c r="M9" s="56"/>
      <c r="N9" s="56"/>
      <c r="O9" s="44">
        <f t="shared" si="1"/>
        <v>0</v>
      </c>
      <c r="P9" s="41">
        <v>330</v>
      </c>
      <c r="Q9" s="44">
        <f t="shared" si="2"/>
        <v>7128</v>
      </c>
      <c r="T9" s="57"/>
      <c r="U9" s="57"/>
      <c r="V9" s="57"/>
      <c r="W9" s="57"/>
      <c r="X9" s="57"/>
      <c r="Y9" s="57"/>
      <c r="Z9" s="57"/>
      <c r="XET9" s="2"/>
      <c r="XEU9" s="2"/>
      <c r="XEV9" s="2"/>
      <c r="XEW9" s="2"/>
      <c r="XEX9" s="2"/>
    </row>
    <row r="10" s="1" customFormat="1" ht="25" customHeight="1" spans="1:26 16374:16378">
      <c r="A10" s="39">
        <v>5</v>
      </c>
      <c r="B10" s="47"/>
      <c r="C10" s="39" t="s">
        <v>25</v>
      </c>
      <c r="D10" s="39" t="s">
        <v>21</v>
      </c>
      <c r="E10" s="39">
        <v>1780.43</v>
      </c>
      <c r="F10" s="41">
        <v>10.8</v>
      </c>
      <c r="G10" s="42">
        <f t="shared" si="0"/>
        <v>19228.644</v>
      </c>
      <c r="H10" s="39">
        <v>3</v>
      </c>
      <c r="I10" s="39">
        <v>663</v>
      </c>
      <c r="J10" s="41">
        <v>10.8</v>
      </c>
      <c r="K10" s="44">
        <f t="shared" si="3"/>
        <v>7160.4</v>
      </c>
      <c r="L10" s="45">
        <v>93</v>
      </c>
      <c r="M10" s="55">
        <v>1117.43</v>
      </c>
      <c r="N10" s="46">
        <v>16.2</v>
      </c>
      <c r="O10" s="44">
        <f t="shared" si="1"/>
        <v>18102.366</v>
      </c>
      <c r="P10" s="56">
        <f t="shared" si="4"/>
        <v>1780.43</v>
      </c>
      <c r="Q10" s="44">
        <f t="shared" si="2"/>
        <v>44491.41</v>
      </c>
      <c r="T10" s="57"/>
      <c r="U10" s="58"/>
      <c r="V10" s="58"/>
      <c r="W10" s="58"/>
      <c r="X10" s="58"/>
      <c r="Y10" s="59"/>
      <c r="Z10" s="57"/>
      <c r="XET10" s="2"/>
      <c r="XEU10" s="2"/>
      <c r="XEV10" s="2"/>
      <c r="XEW10" s="2"/>
      <c r="XEX10" s="2"/>
    </row>
    <row r="11" s="1" customFormat="1" ht="25" customHeight="1" spans="1:26 16374:16378">
      <c r="A11" s="39">
        <v>6</v>
      </c>
      <c r="B11" s="47"/>
      <c r="C11" s="39" t="s">
        <v>26</v>
      </c>
      <c r="D11" s="39" t="s">
        <v>21</v>
      </c>
      <c r="E11" s="39">
        <v>809.87</v>
      </c>
      <c r="F11" s="41">
        <v>10.8</v>
      </c>
      <c r="G11" s="42">
        <f t="shared" si="0"/>
        <v>8746.596</v>
      </c>
      <c r="H11" s="43">
        <v>2</v>
      </c>
      <c r="I11" s="43">
        <v>440</v>
      </c>
      <c r="J11" s="41">
        <v>10.8</v>
      </c>
      <c r="K11" s="44">
        <f t="shared" si="3"/>
        <v>4752</v>
      </c>
      <c r="L11" s="45">
        <v>34</v>
      </c>
      <c r="M11" s="56">
        <v>369.87</v>
      </c>
      <c r="N11" s="46">
        <v>16.2</v>
      </c>
      <c r="O11" s="44">
        <f t="shared" si="1"/>
        <v>5991.894</v>
      </c>
      <c r="P11" s="56">
        <f t="shared" si="4"/>
        <v>809.87</v>
      </c>
      <c r="Q11" s="44">
        <f t="shared" si="2"/>
        <v>19490.49</v>
      </c>
      <c r="T11" s="57"/>
      <c r="U11" s="60"/>
      <c r="V11" s="60"/>
      <c r="W11" s="60"/>
      <c r="X11" s="60"/>
      <c r="Y11" s="60"/>
      <c r="Z11" s="57"/>
      <c r="XET11" s="2"/>
      <c r="XEU11" s="2"/>
      <c r="XEV11" s="2"/>
      <c r="XEW11" s="2"/>
      <c r="XEX11" s="2"/>
    </row>
    <row r="12" s="1" customFormat="1" ht="25" customHeight="1" spans="1:26 16374:16378">
      <c r="A12" s="39">
        <v>7</v>
      </c>
      <c r="B12" s="47"/>
      <c r="C12" s="39" t="s">
        <v>27</v>
      </c>
      <c r="D12" s="39" t="s">
        <v>21</v>
      </c>
      <c r="E12" s="39">
        <v>1494.2</v>
      </c>
      <c r="F12" s="41">
        <v>10.8</v>
      </c>
      <c r="G12" s="42">
        <f t="shared" si="0"/>
        <v>16137.36</v>
      </c>
      <c r="H12" s="43">
        <v>4</v>
      </c>
      <c r="I12" s="43">
        <v>1417.61</v>
      </c>
      <c r="J12" s="41">
        <v>10.8</v>
      </c>
      <c r="K12" s="44">
        <f t="shared" si="3"/>
        <v>15310.188</v>
      </c>
      <c r="L12" s="45">
        <v>12</v>
      </c>
      <c r="M12" s="56">
        <v>76.59</v>
      </c>
      <c r="N12" s="46">
        <v>16.2</v>
      </c>
      <c r="O12" s="44">
        <f t="shared" si="1"/>
        <v>1240.758</v>
      </c>
      <c r="P12" s="56">
        <f t="shared" si="4"/>
        <v>1494.2</v>
      </c>
      <c r="Q12" s="44">
        <f t="shared" si="2"/>
        <v>32688.306</v>
      </c>
      <c r="T12" s="57"/>
      <c r="U12" s="57"/>
      <c r="V12" s="57"/>
      <c r="W12" s="57"/>
      <c r="X12" s="57"/>
      <c r="Y12" s="57"/>
      <c r="Z12" s="57"/>
      <c r="XET12" s="2"/>
      <c r="XEU12" s="2"/>
      <c r="XEV12" s="2"/>
      <c r="XEW12" s="2"/>
      <c r="XEX12" s="2"/>
    </row>
    <row r="13" s="1" customFormat="1" ht="25" customHeight="1" spans="1:26 16374:16378">
      <c r="A13" s="39">
        <v>8</v>
      </c>
      <c r="B13" s="47"/>
      <c r="C13" s="39" t="s">
        <v>28</v>
      </c>
      <c r="D13" s="39" t="s">
        <v>21</v>
      </c>
      <c r="E13" s="39">
        <v>587</v>
      </c>
      <c r="F13" s="41">
        <v>10.8</v>
      </c>
      <c r="G13" s="42">
        <f t="shared" si="0"/>
        <v>6339.6</v>
      </c>
      <c r="H13" s="43"/>
      <c r="I13" s="43"/>
      <c r="J13" s="43"/>
      <c r="K13" s="44">
        <f t="shared" si="3"/>
        <v>0</v>
      </c>
      <c r="L13" s="45">
        <v>38</v>
      </c>
      <c r="M13" s="56">
        <v>587</v>
      </c>
      <c r="N13" s="46">
        <v>16.2</v>
      </c>
      <c r="O13" s="44">
        <f t="shared" si="1"/>
        <v>9509.4</v>
      </c>
      <c r="P13" s="56">
        <f t="shared" si="4"/>
        <v>587</v>
      </c>
      <c r="Q13" s="44">
        <f t="shared" si="2"/>
        <v>15849</v>
      </c>
      <c r="T13" s="57"/>
      <c r="U13" s="57"/>
      <c r="V13" s="57"/>
      <c r="W13" s="57"/>
      <c r="X13" s="57"/>
      <c r="Y13" s="57"/>
      <c r="Z13" s="57"/>
      <c r="XET13" s="2"/>
      <c r="XEU13" s="2"/>
      <c r="XEV13" s="2"/>
      <c r="XEW13" s="2"/>
      <c r="XEX13" s="2"/>
    </row>
    <row r="14" s="1" customFormat="1" ht="25" customHeight="1" spans="1:26 16374:16378">
      <c r="A14" s="39">
        <v>9</v>
      </c>
      <c r="B14" s="47"/>
      <c r="C14" s="39" t="s">
        <v>29</v>
      </c>
      <c r="D14" s="39" t="s">
        <v>21</v>
      </c>
      <c r="E14" s="39">
        <v>3718.6</v>
      </c>
      <c r="F14" s="41">
        <v>10.8</v>
      </c>
      <c r="G14" s="42">
        <f t="shared" si="0"/>
        <v>40160.88</v>
      </c>
      <c r="H14" s="43">
        <v>6</v>
      </c>
      <c r="I14" s="43">
        <v>1532.73</v>
      </c>
      <c r="J14" s="41">
        <v>10.8</v>
      </c>
      <c r="K14" s="44">
        <f t="shared" si="3"/>
        <v>16553.484</v>
      </c>
      <c r="L14" s="45">
        <v>149</v>
      </c>
      <c r="M14" s="56">
        <v>2185.87</v>
      </c>
      <c r="N14" s="46">
        <v>16.2</v>
      </c>
      <c r="O14" s="44">
        <v>35411.09</v>
      </c>
      <c r="P14" s="56">
        <f t="shared" si="4"/>
        <v>3718.6</v>
      </c>
      <c r="Q14" s="44">
        <f t="shared" si="2"/>
        <v>92125.454</v>
      </c>
      <c r="XET14" s="2"/>
      <c r="XEU14" s="2"/>
      <c r="XEV14" s="2"/>
      <c r="XEW14" s="2"/>
      <c r="XEX14" s="2"/>
    </row>
    <row r="15" s="1" customFormat="1" ht="25" customHeight="1" spans="1:26 16374:16378">
      <c r="A15" s="39">
        <v>10</v>
      </c>
      <c r="B15" s="61"/>
      <c r="C15" s="39" t="s">
        <v>30</v>
      </c>
      <c r="D15" s="39" t="s">
        <v>21</v>
      </c>
      <c r="E15" s="39">
        <v>5190.18</v>
      </c>
      <c r="F15" s="41">
        <v>10.8</v>
      </c>
      <c r="G15" s="42">
        <f t="shared" si="0"/>
        <v>56053.944</v>
      </c>
      <c r="H15" s="43"/>
      <c r="I15" s="43"/>
      <c r="J15" s="43"/>
      <c r="K15" s="44">
        <f t="shared" si="3"/>
        <v>0</v>
      </c>
      <c r="L15" s="45">
        <v>280</v>
      </c>
      <c r="M15" s="56">
        <v>5190.18</v>
      </c>
      <c r="N15" s="46">
        <v>16.2</v>
      </c>
      <c r="O15" s="44">
        <v>84080.92</v>
      </c>
      <c r="P15" s="56">
        <f t="shared" si="4"/>
        <v>5190.18</v>
      </c>
      <c r="Q15" s="44">
        <f t="shared" si="2"/>
        <v>140134.864</v>
      </c>
      <c r="XET15" s="2"/>
      <c r="XEU15" s="2"/>
      <c r="XEV15" s="2"/>
      <c r="XEW15" s="2"/>
      <c r="XEX15" s="2"/>
    </row>
    <row r="16" s="2" customFormat="1" ht="24" customHeight="1" spans="1:26 16374:16378">
      <c r="A16" s="62" t="s">
        <v>31</v>
      </c>
      <c r="B16" s="63"/>
      <c r="C16" s="64"/>
      <c r="D16" s="64"/>
      <c r="E16" s="64">
        <f t="shared" ref="E16:I16" si="5">SUM(E6:E15)</f>
        <v>23629.7</v>
      </c>
      <c r="F16" s="41">
        <v>10.8</v>
      </c>
      <c r="G16" s="42">
        <f>E16*F16</f>
        <v>255200.76</v>
      </c>
      <c r="H16" s="65">
        <f t="shared" si="5"/>
        <v>25</v>
      </c>
      <c r="I16" s="65">
        <f t="shared" si="5"/>
        <v>7364.08</v>
      </c>
      <c r="J16" s="65">
        <v>10.8</v>
      </c>
      <c r="K16" s="42">
        <f>I16*J14</f>
        <v>79532.064</v>
      </c>
      <c r="L16" s="65">
        <f t="shared" ref="L16:Q16" si="6">SUM(L6:L15)</f>
        <v>1036</v>
      </c>
      <c r="M16" s="65">
        <f t="shared" si="6"/>
        <v>16265.62</v>
      </c>
      <c r="N16" s="65">
        <v>16.2</v>
      </c>
      <c r="O16" s="42">
        <f>M16*N15</f>
        <v>263503.044</v>
      </c>
      <c r="P16" s="65">
        <f t="shared" si="6"/>
        <v>23629.7</v>
      </c>
      <c r="Q16" s="42">
        <f t="shared" si="6"/>
        <v>598235.868</v>
      </c>
    </row>
    <row r="17" s="2" customFormat="1" ht="24" customHeight="1" spans="1:17">
      <c r="A17" s="66"/>
      <c r="B17" s="66"/>
      <c r="C17" s="66"/>
      <c r="D17" s="66"/>
      <c r="E17" s="66"/>
      <c r="F17" s="66"/>
      <c r="G17" s="67"/>
      <c r="H17" s="66"/>
      <c r="I17" s="66"/>
      <c r="J17" s="66"/>
      <c r="K17" s="68"/>
      <c r="O17" s="68"/>
      <c r="Q17" s="68"/>
    </row>
    <row r="18" ht="24.95" customHeight="1"/>
  </sheetData>
  <mergeCells count="15">
    <mergeCell ref="A1:Q1"/>
    <mergeCell ref="L2:O2"/>
    <mergeCell ref="P2:Q2"/>
    <mergeCell ref="E3:O3"/>
    <mergeCell ref="E4:G4"/>
    <mergeCell ref="H4:K4"/>
    <mergeCell ref="L4:O4"/>
    <mergeCell ref="A16:C16"/>
    <mergeCell ref="A17:I17"/>
    <mergeCell ref="A3:A5"/>
    <mergeCell ref="B3:B5"/>
    <mergeCell ref="B6:B15"/>
    <mergeCell ref="C3:C5"/>
    <mergeCell ref="D3:D5"/>
    <mergeCell ref="P3:Q4"/>
  </mergeCells>
  <pageMargins left="0.156944444444444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2026-04-22T08:50:26Z</dcterms:created>
  <dcterms:modified xsi:type="dcterms:W3CDTF">2026-04-22T08:50:26Z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49462AE4B7DA44289E2A16A86A21230D_11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